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D NA\Consortium ERASMUS Mobilité(Polytech'11)\2025-2027\Doc à Envoyer\"/>
    </mc:Choice>
  </mc:AlternateContent>
  <xr:revisionPtr revIDLastSave="0" documentId="13_ncr:1_{1A0205CD-554A-48FD-BEA9-E1BC0BFC1B01}" xr6:coauthVersionLast="47" xr6:coauthVersionMax="47" xr10:uidLastSave="{00000000-0000-0000-0000-000000000000}"/>
  <bookViews>
    <workbookView xWindow="-110" yWindow="-110" windowWidth="19420" windowHeight="10300" activeTab="2" xr2:uid="{00000000-000D-0000-FFFF-FFFF00000000}"/>
  </bookViews>
  <sheets>
    <sheet name="Info - Inclusion" sheetId="8" r:id="rId1"/>
    <sheet name="Frais de voyage" sheetId="6" r:id="rId2"/>
    <sheet name="Réf des Groups" sheetId="5" r:id="rId3"/>
    <sheet name="Mobilité longue - étudiant" sheetId="1" r:id="rId4"/>
    <sheet name="Long Term List" sheetId="4" state="hidden" r:id="rId5"/>
  </sheets>
  <definedNames>
    <definedName name="_xlnm._FilterDatabase" localSheetId="4" hidden="1">'Long Term List'!$A$1:$F$1</definedName>
    <definedName name="DISTOPUP">#REF!</definedName>
    <definedName name="DISTOPUPSMS">#REF!</definedName>
    <definedName name="ENDDATE" localSheetId="1">#REF!</definedName>
    <definedName name="ENDDATE" localSheetId="2">#REF!</definedName>
    <definedName name="ENDDATE">'Mobilité longue - étudiant'!$C$6</definedName>
    <definedName name="ENDDATE_2">#REF!</definedName>
    <definedName name="ENDDATE2">#REF!</definedName>
    <definedName name="EXTRADAYS">'Mobilité longue - étudiant'!$C$10</definedName>
    <definedName name="first14">#REF!</definedName>
    <definedName name="first14_2">#REF!</definedName>
    <definedName name="GRANTEDDAYS" localSheetId="1">#REF!</definedName>
    <definedName name="GRANTEDDAYS" localSheetId="2">#REF!</definedName>
    <definedName name="GRANTEDDAYS">'Mobilité longue - étudiant'!$C$8</definedName>
    <definedName name="GRANTEDDAYS1">#REF!</definedName>
    <definedName name="GRANTEDDAYS2">#REF!</definedName>
    <definedName name="GRANTEDEXTRADAYS">'Mobilité longue - étudiant'!$C$10</definedName>
    <definedName name="GRANTEDMONTHS" localSheetId="1">#REF!</definedName>
    <definedName name="GRANTEDMONTHS" localSheetId="2">#REF!</definedName>
    <definedName name="GRANTEDMONTHS">'Mobilité longue - étudiant'!$C$9</definedName>
    <definedName name="GRANTEDREMAININGDAYS">#REF!</definedName>
    <definedName name="GRANTEDREMAININGDAYS1">#REF!</definedName>
    <definedName name="GROUPE3">#REF!</definedName>
    <definedName name="GROUPEDEUX">#REF!</definedName>
    <definedName name="GROUPETROIS">#REF!</definedName>
    <definedName name="MONTHLYBASIC">#REF!</definedName>
    <definedName name="MONTHLYSMPGRANT">#REF!</definedName>
    <definedName name="MONTHLYSMSGRANT">#REF!</definedName>
    <definedName name="NOTGRANTEDDAYS">#REF!</definedName>
    <definedName name="SMPTOPUP">#REF!</definedName>
    <definedName name="SPECIALNEEDS">#REF!</definedName>
    <definedName name="STARDATE1">#REF!</definedName>
    <definedName name="STARDATE2">#REF!</definedName>
    <definedName name="STARTDATE" localSheetId="1">#REF!</definedName>
    <definedName name="STARTDATE" localSheetId="2">#REF!</definedName>
    <definedName name="STARTDATE">'Mobilité longue - étudiant'!$C$5</definedName>
    <definedName name="STARTDATE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 i="1" l="1"/>
  <c r="H3" i="1" l="1"/>
  <c r="H4" i="1"/>
  <c r="F15" i="1" l="1"/>
  <c r="G15" i="1" s="1"/>
  <c r="Q1" i="4"/>
  <c r="P1" i="4"/>
  <c r="D6" i="1" l="1"/>
  <c r="C9" i="1" l="1"/>
  <c r="C10" i="1" l="1"/>
  <c r="H15" i="1" s="1"/>
  <c r="M1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Stephanie Dibarrart</author>
  </authors>
  <commentList>
    <comment ref="C5" authorId="0" shapeId="0" xr:uid="{C9A45E50-E0D4-4331-B251-3341B9DBD5E3}">
      <text>
        <r>
          <rPr>
            <b/>
            <sz val="9"/>
            <color indexed="81"/>
            <rFont val="Tahoma"/>
            <family val="2"/>
          </rPr>
          <t>Saisir la date de début des activités au format JJ/MM/AAAA</t>
        </r>
      </text>
    </comment>
    <comment ref="C6" authorId="0" shapeId="0" xr:uid="{DD851343-1A36-4953-A87F-54771D535968}">
      <text>
        <r>
          <rPr>
            <b/>
            <sz val="9"/>
            <color indexed="81"/>
            <rFont val="Tahoma"/>
            <family val="2"/>
          </rPr>
          <t>Saisir la date de fin des activités au format JJ/MM/AAAA</t>
        </r>
      </text>
    </comment>
    <comment ref="C15" authorId="0" shapeId="0" xr:uid="{45089E01-5F3B-4AB5-8670-7EF9C5545959}">
      <text>
        <r>
          <rPr>
            <b/>
            <sz val="9"/>
            <color indexed="81"/>
            <rFont val="Tahoma"/>
            <family val="2"/>
          </rPr>
          <t>Saisir le montant mensuel de base défini par votre structure selon le groupe pays</t>
        </r>
      </text>
    </comment>
  </commentList>
</comments>
</file>

<file path=xl/sharedStrings.xml><?xml version="1.0" encoding="utf-8"?>
<sst xmlns="http://schemas.openxmlformats.org/spreadsheetml/2006/main" count="207" uniqueCount="151">
  <si>
    <t>Exchange</t>
  </si>
  <si>
    <t>smsr</t>
  </si>
  <si>
    <t>travb</t>
  </si>
  <si>
    <t>greentr</t>
  </si>
  <si>
    <t>Internship</t>
  </si>
  <si>
    <t>smpr</t>
  </si>
  <si>
    <t>------------</t>
  </si>
  <si>
    <t>Andorra</t>
  </si>
  <si>
    <t>Austria</t>
  </si>
  <si>
    <t>Belgium</t>
  </si>
  <si>
    <t>Bulgaria</t>
  </si>
  <si>
    <t>Croatia</t>
  </si>
  <si>
    <t>Danmark (2000-2999 km)</t>
  </si>
  <si>
    <t>Danmark (500-1999 km)</t>
  </si>
  <si>
    <t>Færeyjar</t>
  </si>
  <si>
    <t>Finland</t>
  </si>
  <si>
    <t>France</t>
  </si>
  <si>
    <t>Great Bretain</t>
  </si>
  <si>
    <t>Greece (3000-3999 km)</t>
  </si>
  <si>
    <t>Greece (4000-7999 km)</t>
  </si>
  <si>
    <t>Hungary</t>
  </si>
  <si>
    <t>Iceland</t>
  </si>
  <si>
    <t>Ireland</t>
  </si>
  <si>
    <t>Italy (2000-2999 km)</t>
  </si>
  <si>
    <t>Italy (3000-3999 km)</t>
  </si>
  <si>
    <t>Kýpur</t>
  </si>
  <si>
    <t>Latvia</t>
  </si>
  <si>
    <t xml:space="preserve">Liechtenstein </t>
  </si>
  <si>
    <t>Lituania</t>
  </si>
  <si>
    <t>Luxemburg</t>
  </si>
  <si>
    <t>Malta</t>
  </si>
  <si>
    <t>Monaco</t>
  </si>
  <si>
    <t>Netherlands</t>
  </si>
  <si>
    <t>N-Macedonia</t>
  </si>
  <si>
    <t>Norway (2000-2999 km)</t>
  </si>
  <si>
    <t>Norway (500-1999 km)</t>
  </si>
  <si>
    <t>Önnur lönd (+8000 km)</t>
  </si>
  <si>
    <t>Önnur lönd (2000-2999 km)</t>
  </si>
  <si>
    <t>Önnur lönd (3000-3999 km)</t>
  </si>
  <si>
    <t>Önnur lönd (4000-7999 km)</t>
  </si>
  <si>
    <t>Poland (2000-2999 km)</t>
  </si>
  <si>
    <t>Poland (3000-3999 km)</t>
  </si>
  <si>
    <t>Portugal</t>
  </si>
  <si>
    <t>Roumania</t>
  </si>
  <si>
    <t>San Marino</t>
  </si>
  <si>
    <t>Serbia</t>
  </si>
  <si>
    <t>Slovakia (2000-2999 km)</t>
  </si>
  <si>
    <t>Slovakia (3000-3999 km)</t>
  </si>
  <si>
    <t>Slovenia (2000-2999 km)</t>
  </si>
  <si>
    <t>Slovenia (3000-3999 km)</t>
  </si>
  <si>
    <t>Spain (2000-2999 km)</t>
  </si>
  <si>
    <t>Spain (3000-3999 km)</t>
  </si>
  <si>
    <t>Svíþjóð (2000-2999 km)</t>
  </si>
  <si>
    <t>Svíþjóð (500-1999 km)</t>
  </si>
  <si>
    <t>Switzerland</t>
  </si>
  <si>
    <t>Tékkland</t>
  </si>
  <si>
    <t>Þýskaland</t>
  </si>
  <si>
    <t>Tureky</t>
  </si>
  <si>
    <t>Vaticano</t>
  </si>
  <si>
    <t>jour-mois-année</t>
  </si>
  <si>
    <r>
      <rPr>
        <b/>
        <sz val="16"/>
        <color rgb="FFFF0000"/>
        <rFont val="Calibri"/>
        <family val="2"/>
        <scheme val="minor"/>
      </rPr>
      <t>A</t>
    </r>
    <r>
      <rPr>
        <b/>
        <sz val="16"/>
        <color theme="1"/>
        <rFont val="Calibri"/>
        <family val="2"/>
        <scheme val="minor"/>
      </rPr>
      <t xml:space="preserve"> </t>
    </r>
    <r>
      <rPr>
        <b/>
        <sz val="14"/>
        <color theme="1"/>
        <rFont val="Calibri"/>
        <family val="2"/>
        <scheme val="minor"/>
      </rPr>
      <t xml:space="preserve">    date de début de la mobilité à l'étranger financée</t>
    </r>
  </si>
  <si>
    <r>
      <rPr>
        <b/>
        <sz val="16"/>
        <color rgb="FFFF0000"/>
        <rFont val="Calibri"/>
        <family val="2"/>
        <scheme val="minor"/>
      </rPr>
      <t>B</t>
    </r>
    <r>
      <rPr>
        <b/>
        <sz val="14"/>
        <color theme="1"/>
        <rFont val="Calibri"/>
        <family val="2"/>
        <scheme val="minor"/>
      </rPr>
      <t xml:space="preserve">    date de fin de la mobilité à l'étranger financée</t>
    </r>
  </si>
  <si>
    <t>financements exprimés en euros</t>
  </si>
  <si>
    <r>
      <t xml:space="preserve">Remplir </t>
    </r>
    <r>
      <rPr>
        <b/>
        <sz val="14"/>
        <color rgb="FFFF0000"/>
        <rFont val="Calibri"/>
        <family val="2"/>
        <scheme val="minor"/>
      </rPr>
      <t xml:space="preserve">A </t>
    </r>
    <r>
      <rPr>
        <sz val="14"/>
        <rFont val="Calibri"/>
        <family val="2"/>
        <scheme val="minor"/>
      </rPr>
      <t>puis</t>
    </r>
    <r>
      <rPr>
        <b/>
        <sz val="14"/>
        <color rgb="FFFF0000"/>
        <rFont val="Calibri"/>
        <family val="2"/>
        <scheme val="minor"/>
      </rPr>
      <t xml:space="preserve"> B </t>
    </r>
    <r>
      <rPr>
        <sz val="14"/>
        <rFont val="Calibri"/>
        <family val="2"/>
        <scheme val="minor"/>
      </rPr>
      <t xml:space="preserve">puis </t>
    </r>
    <r>
      <rPr>
        <b/>
        <sz val="14"/>
        <color rgb="FFFF0000"/>
        <rFont val="Calibri"/>
        <family val="2"/>
        <scheme val="minor"/>
      </rPr>
      <t>C</t>
    </r>
  </si>
  <si>
    <t xml:space="preserve">Montant mensuel de base </t>
  </si>
  <si>
    <t>Soutien individuel - Contribution aux frais de séjour</t>
  </si>
  <si>
    <r>
      <rPr>
        <b/>
        <sz val="14"/>
        <color rgb="FFFF0000"/>
        <rFont val="Calibri"/>
        <family val="2"/>
        <scheme val="minor"/>
      </rPr>
      <t>C</t>
    </r>
    <r>
      <rPr>
        <b/>
        <sz val="14"/>
        <rFont val="Calibri"/>
        <family val="2"/>
        <scheme val="minor"/>
      </rPr>
      <t xml:space="preserve">   Mobilité étudiante - Mobilité longue </t>
    </r>
  </si>
  <si>
    <t xml:space="preserve">Contribution aux frais de voyage - hors transport éco-responsable - Sélectionner un montant sur la base du barème kilométrique ou sélectionner 0 </t>
  </si>
  <si>
    <r>
      <t xml:space="preserve">Contribution aux frais de voyage - </t>
    </r>
    <r>
      <rPr>
        <b/>
        <sz val="11"/>
        <color theme="1"/>
        <rFont val="Calibri"/>
        <family val="2"/>
        <scheme val="minor"/>
      </rPr>
      <t>si utilisation de moyens de transports éco-responsables</t>
    </r>
    <r>
      <rPr>
        <sz val="11"/>
        <color theme="1"/>
        <rFont val="Calibri"/>
        <family val="2"/>
        <scheme val="minor"/>
      </rPr>
      <t xml:space="preserve"> - 
Sélectionner un montant sur la base des bandes kilométriques ou indiquer 0 </t>
    </r>
  </si>
  <si>
    <t>Montant total de la bourse (contribution aux frais de séjour + contribution aux frais de voyage)</t>
  </si>
  <si>
    <t xml:space="preserve">En cas de différences entre ce calculateur et le Guide du Programme, le Guide du Programme prévaut et ses règles doivent être appliquées </t>
  </si>
  <si>
    <t xml:space="preserve">En cas de différences entre ce calculateur et le Beneficiary Module, le Beneficiary Module prévaut </t>
  </si>
  <si>
    <t xml:space="preserve">Les cases en jaune indiquent les données que les utilisateurs doivent sélectionner ou compléter. Les cases blanches indiquent des résultats. </t>
  </si>
  <si>
    <r>
      <rPr>
        <b/>
        <sz val="14"/>
        <color theme="1"/>
        <rFont val="Calibri"/>
        <family val="2"/>
        <scheme val="minor"/>
      </rPr>
      <t xml:space="preserve">(1) </t>
    </r>
    <r>
      <rPr>
        <sz val="14"/>
        <color theme="1"/>
        <rFont val="Calibri"/>
        <family val="2"/>
        <scheme val="minor"/>
      </rPr>
      <t xml:space="preserve">Le complément financier pour les étudiants ayant moins d'opportunités ne s'applique pas au départ de pays / territoires d'outre-mer </t>
    </r>
  </si>
  <si>
    <r>
      <t xml:space="preserve">Complément financier au soutien individuel pour les participants ayant moins d'opportunités </t>
    </r>
    <r>
      <rPr>
        <b/>
        <sz val="11"/>
        <color theme="1"/>
        <rFont val="Calibri"/>
        <family val="2"/>
        <scheme val="minor"/>
      </rPr>
      <t>(1)(5)</t>
    </r>
    <r>
      <rPr>
        <sz val="11"/>
        <color theme="1"/>
        <rFont val="Calibri"/>
        <family val="2"/>
        <scheme val="minor"/>
      </rPr>
      <t xml:space="preserve">
Sélectionner</t>
    </r>
  </si>
  <si>
    <t>Total montant journalier incluant le ou les complément(s) financier(s)</t>
  </si>
  <si>
    <r>
      <t xml:space="preserve">Complément financier pour les stages (SMT) </t>
    </r>
    <r>
      <rPr>
        <b/>
        <sz val="11"/>
        <color theme="1"/>
        <rFont val="Calibri"/>
        <family val="2"/>
        <scheme val="minor"/>
      </rPr>
      <t xml:space="preserve">(2)
</t>
    </r>
    <r>
      <rPr>
        <sz val="11"/>
        <color theme="1"/>
        <rFont val="Calibri"/>
        <family val="2"/>
        <scheme val="minor"/>
      </rPr>
      <t>Sélectionner</t>
    </r>
  </si>
  <si>
    <t>Cellule jaune = cellule à compléter</t>
  </si>
  <si>
    <r>
      <rPr>
        <b/>
        <sz val="14"/>
        <color theme="1"/>
        <rFont val="Calibri"/>
        <family val="2"/>
        <scheme val="minor"/>
      </rPr>
      <t xml:space="preserve">(2) </t>
    </r>
    <r>
      <rPr>
        <sz val="14"/>
        <color theme="1"/>
        <rFont val="Calibri"/>
        <family val="2"/>
        <scheme val="minor"/>
      </rPr>
      <t>Le complément financier pour les stages ne s'applique pas dans le cadre des mobilité vers des pays tiers non associés au programme (régions 1 à 12).</t>
    </r>
  </si>
  <si>
    <r>
      <rPr>
        <sz val="12"/>
        <rFont val="Calibri"/>
        <family val="2"/>
        <scheme val="minor"/>
      </rPr>
      <t>Les jours de financement complémentaires au titre du voyage, pour les voyages éco-responsables et financés par le soutien individuel,  doivent être ajoutés aux dates de début et de fin</t>
    </r>
    <r>
      <rPr>
        <b/>
        <sz val="12"/>
        <rFont val="Calibri"/>
        <family val="2"/>
        <scheme val="minor"/>
      </rPr>
      <t xml:space="preserve"> </t>
    </r>
    <r>
      <rPr>
        <b/>
        <u/>
        <sz val="12"/>
        <rFont val="Calibri"/>
        <family val="2"/>
        <scheme val="minor"/>
      </rPr>
      <t xml:space="preserve">(si le participant est éligible - se reporter à l'annexe III de la convention) </t>
    </r>
  </si>
  <si>
    <r>
      <t xml:space="preserve">AO 2024 - AC 131 - Mobilité étudiante de l'enseignement supérieur </t>
    </r>
    <r>
      <rPr>
        <b/>
        <sz val="20"/>
        <color rgb="FFFF0000"/>
        <rFont val="Calibri"/>
        <family val="2"/>
        <scheme val="minor"/>
      </rPr>
      <t>(mobilité longue)</t>
    </r>
    <r>
      <rPr>
        <b/>
        <sz val="20"/>
        <color theme="1"/>
        <rFont val="Calibri"/>
        <family val="2"/>
        <scheme val="minor"/>
      </rPr>
      <t xml:space="preserve"> - calcul de la durée du séjour et du montant de l'allocation</t>
    </r>
  </si>
  <si>
    <t xml:space="preserve">Nombre total de jours financés </t>
  </si>
  <si>
    <t xml:space="preserve"> =&gt; Mois complets</t>
  </si>
  <si>
    <t xml:space="preserve"> =&gt; Jours en complément pour les mois incomplets</t>
  </si>
  <si>
    <r>
      <t xml:space="preserve">Montant mensuel total incluant le ou les complément(s) financier(s) </t>
    </r>
    <r>
      <rPr>
        <b/>
        <sz val="11"/>
        <color theme="1"/>
        <rFont val="Calibri"/>
        <family val="2"/>
        <scheme val="minor"/>
      </rPr>
      <t>(3)</t>
    </r>
  </si>
  <si>
    <r>
      <rPr>
        <b/>
        <sz val="14"/>
        <color theme="1"/>
        <rFont val="Calibri"/>
        <family val="2"/>
        <scheme val="minor"/>
      </rPr>
      <t>(3)</t>
    </r>
    <r>
      <rPr>
        <sz val="14"/>
        <color theme="1"/>
        <rFont val="Calibri"/>
        <family val="2"/>
        <scheme val="minor"/>
      </rPr>
      <t xml:space="preserve"> Les participants ayant moins d'opportunités qui participent à des stages ont le droit de recevoir le complément financier pour les participants ayant moins d'opportunités ET le complément financier pour les stages.</t>
    </r>
  </si>
  <si>
    <t>Total Soutien individuel dans le cadre de la contribution aux frais de séjour (4)</t>
  </si>
  <si>
    <r>
      <rPr>
        <b/>
        <sz val="14"/>
        <color theme="1"/>
        <rFont val="Calibri"/>
        <family val="2"/>
        <scheme val="minor"/>
      </rPr>
      <t>(4)</t>
    </r>
    <r>
      <rPr>
        <sz val="14"/>
        <color theme="1"/>
        <rFont val="Calibri"/>
        <family val="2"/>
        <scheme val="minor"/>
      </rPr>
      <t xml:space="preserve"> Le total du soutien individuel est arrondi au nombre entier le plus proche, comme dans la génération précédente du programme Erasmus+. Il s'agit du seul arrondi de la subvention Erasmus+. Dans un souci de transparence, le montant indique les deux décimales qui sont nulles en raison de l'arrondi.</t>
    </r>
  </si>
  <si>
    <r>
      <rPr>
        <b/>
        <sz val="14"/>
        <color theme="1"/>
        <rFont val="Calibri"/>
        <family val="2"/>
        <scheme val="minor"/>
      </rPr>
      <t xml:space="preserve">(5) </t>
    </r>
    <r>
      <rPr>
        <sz val="14"/>
        <color theme="1"/>
        <rFont val="Calibri"/>
        <family val="2"/>
        <scheme val="minor"/>
      </rPr>
      <t xml:space="preserve">Les participants ne peuvent mobiliser qu'une seule contribution aux frais de voyage par mobilité  </t>
    </r>
  </si>
  <si>
    <t>Contribution aux frais de voyage (5)</t>
  </si>
  <si>
    <t>Pays de destination</t>
  </si>
  <si>
    <t>Mobilité longue des étudiants</t>
  </si>
  <si>
    <t>Complément Stage</t>
  </si>
  <si>
    <t>Montant mensuel/
Mobilité du Stage</t>
  </si>
  <si>
    <t>Groupe 1</t>
  </si>
  <si>
    <t>Allemagne, Autriche, Belgique, Danemark, Finlande, Irlande, Islande, Italie, Liechtenstein, Luxembourg, Pays-Bas, Norvège, Suède</t>
  </si>
  <si>
    <t>Pays participant au Programme avec un coût de vie élevé</t>
  </si>
  <si>
    <t>Groupe 2</t>
  </si>
  <si>
    <t>Chypre, Espagne, Estonie, Grèce, Lettonie,  Malte, Portugal, Slovaquie, Slovénie, Tchéquie</t>
  </si>
  <si>
    <t>Pays participant au Programme avec un coût de vie moyen</t>
  </si>
  <si>
    <t>Groupe 3</t>
  </si>
  <si>
    <t>Bulgarie, Croatie, Hongrie, Lituanie, Macédoine du Nord, Pologne, Roumanie, Serbie,  Turquie</t>
  </si>
  <si>
    <t>Pays participant au Programme avec un coût de vie bas</t>
  </si>
  <si>
    <t>Voyage écoresponsable - Montant</t>
  </si>
  <si>
    <t>Voyage non écoresponsable - Montant</t>
  </si>
  <si>
    <t>Entre 10 et 99 km</t>
  </si>
  <si>
    <t>Entre 100 et 499 km</t>
  </si>
  <si>
    <t>Entre 500 et 1 999 km</t>
  </si>
  <si>
    <t>Entre 2 000 et 2 999 km</t>
  </si>
  <si>
    <t>Entre 3 000 et 3 999 km</t>
  </si>
  <si>
    <t>Entre 4 000 et 7 999 km</t>
  </si>
  <si>
    <t>8 000 km ou plus</t>
  </si>
  <si>
    <t xml:space="preserve">La « distance parcourue » représente la distance entre le lieu d’origine et l’endroit où se déroule l’activité, </t>
  </si>
  <si>
    <t>tandis que le « montant » couvre la contribution au voyage aller-retour, à destination et au départ de l’endroit où se déroule l’activité.</t>
  </si>
  <si>
    <t>Lien vers le calculateur de distance:</t>
  </si>
  <si>
    <t>https://erasmus-plus.ec.europa.eu/resources-and-tools/distance-calculator</t>
  </si>
  <si>
    <t>Il est nécessaire de fournir les justificatifs 
(billets, attestation de l'APP)</t>
  </si>
  <si>
    <t>Il n'est pas nécessaire de fournir de justificatifs</t>
  </si>
  <si>
    <t>Mode de transport</t>
  </si>
  <si>
    <t xml:space="preserve">Bus; Train; Vélo; Co-voiturage; 
Autres transport durable(à présicer) </t>
  </si>
  <si>
    <t>Avion, Bâteau, Voiture, Moto</t>
  </si>
  <si>
    <t>Distances parcourues
Tranche kilométrique</t>
  </si>
  <si>
    <t>Entre 10 et 99 km: 56€</t>
  </si>
  <si>
    <t>Entre 10 et 99 km: 28€</t>
  </si>
  <si>
    <t>Entre 100 et 499 km: 285€</t>
  </si>
  <si>
    <t>Entre 100 et 499 km: 211€</t>
  </si>
  <si>
    <t>Entre 500 et 1 999 km: 417€</t>
  </si>
  <si>
    <t>Entre 500 et 1 999 km: 309€</t>
  </si>
  <si>
    <t>Entre 2 000 et 2 999 km: 535€</t>
  </si>
  <si>
    <t>Entre 2 000 et 2 999 km: 395€</t>
  </si>
  <si>
    <t>Entre 2 000 et 2 999 km: 785€</t>
  </si>
  <si>
    <t>Entre 3 000 et 3 999 km: 580€</t>
  </si>
  <si>
    <t>Entre 4 000 et 7 999 km: 1188€</t>
  </si>
  <si>
    <t>8 000 km ou plus: 1735€</t>
  </si>
  <si>
    <t>Critères pour les personnes</t>
  </si>
  <si>
    <t>Exemples de justificatifs</t>
  </si>
  <si>
    <t>En situation de handicap ou d’affection de longue durée (ALD)</t>
  </si>
  <si>
    <t>Attestation de décision MDPH ou attestation de maladie longue durée ou carte invalidité, etc. Si le complément financier forfaitaire est jugé insuffisant, une prise en charge sur coût réel peut être demandée à l’Agence Erasmus+ France.</t>
  </si>
  <si>
    <t>Habitant dans une commune classée Zones de revitalisation rurale (ZRR)
https://www.observatoire-des-territoires.gouv.fr/zonage-de-politiques-publiques</t>
  </si>
  <si>
    <t>Attestation de domicile (facture d'énergie, d'eau, assurance habitation). Si le nom du participant ne figure pas sur l’attestation de domicile, cette-ci est à compléter par une attestation sur l’honneur au nom de l’hébergeant ou un certificat administratif de l’établissement d’envoi, etc.</t>
  </si>
  <si>
    <t>Habitant à une adresse classée Quartiers Prioritaires de la Ville : 
https://www.cohesion-territoires.gouv.fr/quartiers-de-la-politique-de-la-ville#scroll-nav__2 + pour le repérage des quartiers concernés : https://sig.ville.gouv.fr/</t>
  </si>
  <si>
    <t>Attestation de domicile (facture d'énergie, d'eau, assurance habitation). Si le nom du participant ne figure pas sur l’attestation de domicile, celle-ci est à compléter par une attestation sur l’honneur au nom de l’hébergeant ou un certificat administratif de l’établissement d’envoi, etc.</t>
  </si>
  <si>
    <t>Boursier du supérieur sur critères sociaux échelons 6 et 7</t>
  </si>
  <si>
    <t>Notification d’attribution de bourse.</t>
  </si>
  <si>
    <t>Boursiers</t>
  </si>
  <si>
    <t>Affection Longue Durée OU 
Situation de handicap</t>
  </si>
  <si>
    <t>Habitants des zones de France ruralités revitalisation</t>
  </si>
  <si>
    <t>Habitants des quartiers prioritaires de la ville</t>
  </si>
  <si>
    <t>Obligatoire</t>
  </si>
  <si>
    <t>Critère sélectionnable dans le cadre de la politique inclusion publiée par l’établissement</t>
  </si>
  <si>
    <t>Convention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</si>
</sst>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dd/mm/yy;@"/>
    <numFmt numFmtId="165" formatCode="_-* #,##0\ [$€-80C]_-;\-* #,##0\ [$€-80C]_-;_-* &quot;-&quot;??\ [$€-80C]_-;_-@_-"/>
    <numFmt numFmtId="166" formatCode="#,##0.00\ &quot;€&quot;"/>
    <numFmt numFmtId="167" formatCode="#,##0\ &quot;€&quot;"/>
  </numFmts>
  <fonts count="42"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4"/>
      <color rgb="FFFF0000"/>
      <name val="Calibri"/>
      <family val="2"/>
      <scheme val="minor"/>
    </font>
    <font>
      <sz val="14"/>
      <color theme="1"/>
      <name val="Calibri"/>
      <family val="2"/>
      <scheme val="minor"/>
    </font>
    <font>
      <i/>
      <sz val="14"/>
      <color theme="1"/>
      <name val="Calibri"/>
      <family val="2"/>
      <scheme val="minor"/>
    </font>
    <font>
      <i/>
      <sz val="11"/>
      <color theme="1"/>
      <name val="Calibri"/>
      <family val="2"/>
      <scheme val="minor"/>
    </font>
    <font>
      <b/>
      <sz val="14"/>
      <name val="Calibri"/>
      <family val="2"/>
      <scheme val="minor"/>
    </font>
    <font>
      <sz val="14"/>
      <name val="Calibri"/>
      <family val="2"/>
      <scheme val="minor"/>
    </font>
    <font>
      <b/>
      <sz val="16"/>
      <color rgb="FFFF0000"/>
      <name val="Calibri"/>
      <family val="2"/>
      <scheme val="minor"/>
    </font>
    <font>
      <b/>
      <sz val="16"/>
      <color theme="1"/>
      <name val="Calibri"/>
      <family val="2"/>
      <scheme val="minor"/>
    </font>
    <font>
      <sz val="11"/>
      <color theme="0"/>
      <name val="Calibri"/>
      <family val="2"/>
      <scheme val="minor"/>
    </font>
    <font>
      <sz val="18"/>
      <color theme="1"/>
      <name val="Calibri"/>
      <family val="2"/>
      <scheme val="minor"/>
    </font>
    <font>
      <b/>
      <sz val="18"/>
      <color theme="1"/>
      <name val="Calibri"/>
      <family val="2"/>
      <scheme val="minor"/>
    </font>
    <font>
      <sz val="18"/>
      <name val="Calibri"/>
      <family val="2"/>
      <scheme val="minor"/>
    </font>
    <font>
      <b/>
      <sz val="12"/>
      <name val="Calibri"/>
      <family val="2"/>
      <scheme val="minor"/>
    </font>
    <font>
      <sz val="14"/>
      <color rgb="FFFF0000"/>
      <name val="Calibri"/>
      <family val="2"/>
      <scheme val="minor"/>
    </font>
    <font>
      <b/>
      <sz val="9"/>
      <color indexed="81"/>
      <name val="Tahoma"/>
      <family val="2"/>
    </font>
    <font>
      <sz val="12"/>
      <name val="Calibri"/>
      <family val="2"/>
      <scheme val="minor"/>
    </font>
    <font>
      <b/>
      <u/>
      <sz val="12"/>
      <name val="Calibri"/>
      <family val="2"/>
      <scheme val="minor"/>
    </font>
    <font>
      <b/>
      <sz val="14"/>
      <color rgb="FFC00000"/>
      <name val="Calibri"/>
      <family val="2"/>
      <scheme val="minor"/>
    </font>
    <font>
      <b/>
      <sz val="18"/>
      <name val="Calibri"/>
      <family val="2"/>
      <scheme val="minor"/>
    </font>
    <font>
      <b/>
      <sz val="20"/>
      <color theme="1"/>
      <name val="Calibri"/>
      <family val="2"/>
      <scheme val="minor"/>
    </font>
    <font>
      <b/>
      <sz val="20"/>
      <color rgb="FFFF0000"/>
      <name val="Calibri"/>
      <family val="2"/>
      <scheme val="minor"/>
    </font>
    <font>
      <b/>
      <i/>
      <sz val="12"/>
      <color theme="0"/>
      <name val="Calibri"/>
      <family val="2"/>
      <scheme val="minor"/>
    </font>
    <font>
      <sz val="10"/>
      <color theme="1"/>
      <name val="Arial"/>
      <family val="2"/>
    </font>
    <font>
      <b/>
      <sz val="10"/>
      <color theme="1"/>
      <name val="Arial"/>
      <family val="2"/>
    </font>
    <font>
      <sz val="12"/>
      <color theme="1"/>
      <name val="Calibri"/>
      <family val="2"/>
      <scheme val="minor"/>
    </font>
    <font>
      <b/>
      <sz val="12"/>
      <color theme="0"/>
      <name val="Calibri"/>
      <family val="2"/>
      <scheme val="minor"/>
    </font>
    <font>
      <b/>
      <sz val="12"/>
      <color theme="1"/>
      <name val="Calibri"/>
      <family val="2"/>
      <scheme val="minor"/>
    </font>
    <font>
      <sz val="11"/>
      <color theme="1"/>
      <name val="Arial"/>
      <family val="2"/>
    </font>
    <font>
      <u/>
      <sz val="10"/>
      <color theme="10"/>
      <name val="Arial"/>
      <family val="2"/>
    </font>
    <font>
      <sz val="11"/>
      <color rgb="FF006100"/>
      <name val="Calibri"/>
      <family val="2"/>
      <scheme val="minor"/>
    </font>
    <font>
      <b/>
      <sz val="11"/>
      <color theme="0"/>
      <name val="Calibri"/>
      <family val="2"/>
      <scheme val="minor"/>
    </font>
    <font>
      <b/>
      <sz val="11"/>
      <name val="Calibri"/>
      <family val="2"/>
      <scheme val="minor"/>
    </font>
    <font>
      <b/>
      <sz val="10"/>
      <name val="Arial"/>
      <family val="2"/>
    </font>
    <font>
      <sz val="10"/>
      <name val="Arial"/>
      <family val="2"/>
    </font>
    <font>
      <sz val="11"/>
      <name val="Arial"/>
      <family val="2"/>
    </font>
    <font>
      <b/>
      <sz val="11"/>
      <color theme="1"/>
      <name val="Arial"/>
      <family val="2"/>
    </font>
    <font>
      <b/>
      <sz val="10"/>
      <color theme="0"/>
      <name val="Arial"/>
      <family val="2"/>
    </font>
    <font>
      <b/>
      <sz val="12"/>
      <name val="Arial"/>
      <family val="2"/>
    </font>
  </fonts>
  <fills count="1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7"/>
        <bgColor indexed="64"/>
      </patternFill>
    </fill>
    <fill>
      <patternFill patternType="solid">
        <fgColor theme="4"/>
        <bgColor indexed="64"/>
      </patternFill>
    </fill>
    <fill>
      <patternFill patternType="solid">
        <fgColor theme="2"/>
        <bgColor indexed="64"/>
      </patternFill>
    </fill>
    <fill>
      <patternFill patternType="solid">
        <fgColor theme="0"/>
        <bgColor indexed="64"/>
      </patternFill>
    </fill>
    <fill>
      <patternFill patternType="solid">
        <fgColor rgb="FF0070C0"/>
        <bgColor indexed="64"/>
      </patternFill>
    </fill>
    <fill>
      <patternFill patternType="solid">
        <fgColor theme="1"/>
        <bgColor indexed="64"/>
      </patternFill>
    </fill>
    <fill>
      <patternFill patternType="solid">
        <fgColor rgb="FF002060"/>
        <bgColor indexed="64"/>
      </patternFill>
    </fill>
    <fill>
      <patternFill patternType="solid">
        <fgColor rgb="FFC6EFCE"/>
      </patternFill>
    </fill>
    <fill>
      <patternFill patternType="solid">
        <fgColor theme="8" tint="0.59999389629810485"/>
        <bgColor indexed="64"/>
      </patternFill>
    </fill>
    <fill>
      <patternFill patternType="solid">
        <fgColor rgb="FF00B0F0"/>
        <bgColor indexed="64"/>
      </patternFill>
    </fill>
  </fills>
  <borders count="34">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style="thin">
        <color indexed="64"/>
      </right>
      <top/>
      <bottom/>
      <diagonal/>
    </border>
  </borders>
  <cellStyleXfs count="6">
    <xf numFmtId="0" fontId="0" fillId="0" borderId="0"/>
    <xf numFmtId="44" fontId="1" fillId="0" borderId="0" applyFont="0" applyFill="0" applyBorder="0" applyAlignment="0" applyProtection="0"/>
    <xf numFmtId="0" fontId="26" fillId="0" borderId="0"/>
    <xf numFmtId="0" fontId="32" fillId="0" borderId="0" applyNumberFormat="0" applyFill="0" applyBorder="0" applyAlignment="0" applyProtection="0"/>
    <xf numFmtId="0" fontId="33" fillId="11" borderId="0" applyNumberFormat="0" applyBorder="0" applyAlignment="0" applyProtection="0"/>
    <xf numFmtId="0" fontId="37" fillId="0" borderId="0"/>
  </cellStyleXfs>
  <cellXfs count="137">
    <xf numFmtId="0" fontId="0" fillId="0" borderId="0" xfId="0"/>
    <xf numFmtId="0" fontId="6" fillId="0" borderId="0" xfId="0" applyFont="1" applyAlignment="1">
      <alignment horizontal="center" vertical="center" wrapText="1"/>
    </xf>
    <xf numFmtId="0" fontId="5" fillId="0" borderId="0" xfId="0" applyFont="1"/>
    <xf numFmtId="0" fontId="7" fillId="0" borderId="0" xfId="0" applyFont="1"/>
    <xf numFmtId="0" fontId="7" fillId="0" borderId="0" xfId="0" applyFont="1" applyAlignment="1">
      <alignment vertical="center"/>
    </xf>
    <xf numFmtId="0" fontId="0" fillId="3" borderId="0" xfId="0" applyFill="1"/>
    <xf numFmtId="0" fontId="3" fillId="0" borderId="0" xfId="0" applyFont="1" applyAlignment="1">
      <alignment horizontal="right"/>
    </xf>
    <xf numFmtId="0" fontId="5" fillId="0" borderId="0" xfId="0" applyFont="1" applyAlignment="1">
      <alignment horizontal="center" vertical="center"/>
    </xf>
    <xf numFmtId="0" fontId="3" fillId="0" borderId="0" xfId="0" applyFont="1" applyAlignment="1">
      <alignment horizontal="right" wrapText="1"/>
    </xf>
    <xf numFmtId="0" fontId="0" fillId="6" borderId="7" xfId="0" applyFill="1" applyBorder="1"/>
    <xf numFmtId="0" fontId="0" fillId="6" borderId="8" xfId="0" applyFill="1" applyBorder="1"/>
    <xf numFmtId="0" fontId="0" fillId="2" borderId="12" xfId="0" applyFill="1" applyBorder="1" applyAlignment="1">
      <alignment horizontal="center" vertical="center" wrapText="1"/>
    </xf>
    <xf numFmtId="0" fontId="0" fillId="2" borderId="13" xfId="0" applyFill="1" applyBorder="1" applyAlignment="1">
      <alignment horizontal="center" vertical="center" wrapText="1"/>
    </xf>
    <xf numFmtId="0" fontId="13" fillId="0" borderId="0" xfId="0" applyFont="1"/>
    <xf numFmtId="0" fontId="0" fillId="7" borderId="0" xfId="0" applyFill="1"/>
    <xf numFmtId="0" fontId="5" fillId="7" borderId="0" xfId="0" applyFont="1" applyFill="1"/>
    <xf numFmtId="0" fontId="3" fillId="7" borderId="0" xfId="0" applyFont="1" applyFill="1" applyAlignment="1">
      <alignment horizontal="left" wrapText="1"/>
    </xf>
    <xf numFmtId="0" fontId="3" fillId="7" borderId="0" xfId="0" applyFont="1" applyFill="1" applyAlignment="1">
      <alignment horizontal="right" wrapText="1"/>
    </xf>
    <xf numFmtId="0" fontId="5" fillId="7" borderId="0" xfId="0" applyFont="1" applyFill="1" applyAlignment="1">
      <alignment horizontal="right" wrapText="1"/>
    </xf>
    <xf numFmtId="0" fontId="14" fillId="2" borderId="18" xfId="0" applyFont="1" applyFill="1" applyBorder="1" applyAlignment="1">
      <alignment horizontal="center"/>
    </xf>
    <xf numFmtId="0" fontId="0" fillId="2" borderId="18" xfId="0" applyFill="1" applyBorder="1"/>
    <xf numFmtId="0" fontId="3" fillId="2" borderId="19" xfId="0" applyFont="1" applyFill="1" applyBorder="1" applyAlignment="1">
      <alignment horizontal="left" wrapText="1"/>
    </xf>
    <xf numFmtId="0" fontId="3" fillId="2" borderId="20" xfId="0" applyFont="1" applyFill="1" applyBorder="1" applyAlignment="1">
      <alignment horizontal="left" wrapText="1"/>
    </xf>
    <xf numFmtId="0" fontId="8" fillId="2" borderId="14" xfId="0" applyFont="1" applyFill="1" applyBorder="1" applyAlignment="1">
      <alignment horizontal="left" vertical="center" wrapText="1"/>
    </xf>
    <xf numFmtId="0" fontId="3" fillId="2" borderId="18" xfId="0" applyFont="1" applyFill="1" applyBorder="1" applyAlignment="1">
      <alignment horizontal="right" wrapText="1"/>
    </xf>
    <xf numFmtId="164" fontId="14" fillId="3" borderId="19" xfId="0" applyNumberFormat="1" applyFont="1" applyFill="1" applyBorder="1" applyAlignment="1" applyProtection="1">
      <alignment horizontal="center" vertical="center"/>
      <protection locked="0"/>
    </xf>
    <xf numFmtId="164" fontId="14" fillId="3" borderId="20" xfId="0" applyNumberFormat="1" applyFont="1" applyFill="1" applyBorder="1" applyAlignment="1" applyProtection="1">
      <alignment horizontal="center" vertical="center"/>
      <protection locked="0"/>
    </xf>
    <xf numFmtId="0" fontId="13" fillId="0" borderId="18" xfId="0" applyFont="1" applyBorder="1" applyAlignment="1">
      <alignment horizontal="center"/>
    </xf>
    <xf numFmtId="0" fontId="13" fillId="0" borderId="20" xfId="0" applyFont="1" applyBorder="1" applyAlignment="1">
      <alignment horizontal="center"/>
    </xf>
    <xf numFmtId="165" fontId="12" fillId="0" borderId="0" xfId="0" applyNumberFormat="1" applyFont="1" applyAlignment="1">
      <alignment wrapText="1"/>
    </xf>
    <xf numFmtId="165" fontId="12" fillId="0" borderId="0" xfId="0" applyNumberFormat="1" applyFont="1"/>
    <xf numFmtId="44" fontId="12" fillId="0" borderId="0" xfId="1" applyFont="1" applyFill="1" applyBorder="1"/>
    <xf numFmtId="0" fontId="8" fillId="0" borderId="0" xfId="0" applyFont="1" applyAlignment="1">
      <alignment horizontal="left" vertical="center" wrapText="1"/>
    </xf>
    <xf numFmtId="0" fontId="5" fillId="0" borderId="0" xfId="0" applyFont="1" applyAlignment="1">
      <alignment horizontal="center"/>
    </xf>
    <xf numFmtId="0" fontId="0" fillId="0" borderId="0" xfId="0" applyAlignment="1">
      <alignment horizontal="center" vertical="center" wrapText="1"/>
    </xf>
    <xf numFmtId="0" fontId="12" fillId="0" borderId="0" xfId="0" applyFont="1" applyAlignment="1">
      <alignment horizontal="left"/>
    </xf>
    <xf numFmtId="0" fontId="5" fillId="2" borderId="19" xfId="0" applyFont="1" applyFill="1" applyBorder="1" applyAlignment="1">
      <alignment horizontal="right" wrapText="1"/>
    </xf>
    <xf numFmtId="0" fontId="5" fillId="2" borderId="20" xfId="0" applyFont="1" applyFill="1" applyBorder="1" applyAlignment="1">
      <alignment horizontal="right" wrapText="1"/>
    </xf>
    <xf numFmtId="0" fontId="2" fillId="0" borderId="0" xfId="0" applyFont="1"/>
    <xf numFmtId="0" fontId="3" fillId="6" borderId="3" xfId="0" applyFont="1" applyFill="1" applyBorder="1"/>
    <xf numFmtId="49" fontId="2" fillId="0" borderId="0" xfId="0" applyNumberFormat="1" applyFont="1" applyAlignment="1">
      <alignment horizontal="left"/>
    </xf>
    <xf numFmtId="0" fontId="12" fillId="0" borderId="0" xfId="0" applyFont="1"/>
    <xf numFmtId="0" fontId="0" fillId="2" borderId="23" xfId="0" applyFill="1" applyBorder="1" applyAlignment="1">
      <alignment horizontal="center" vertical="center" wrapText="1"/>
    </xf>
    <xf numFmtId="0" fontId="0" fillId="2" borderId="24" xfId="0" applyFill="1" applyBorder="1" applyAlignment="1">
      <alignment horizontal="center" vertical="center" wrapText="1"/>
    </xf>
    <xf numFmtId="0" fontId="4" fillId="6" borderId="5" xfId="0" applyFont="1" applyFill="1" applyBorder="1"/>
    <xf numFmtId="0" fontId="17" fillId="6" borderId="6" xfId="0" applyFont="1" applyFill="1" applyBorder="1"/>
    <xf numFmtId="0" fontId="4" fillId="6" borderId="3" xfId="0" applyFont="1" applyFill="1" applyBorder="1"/>
    <xf numFmtId="0" fontId="2" fillId="0" borderId="0" xfId="0" applyFont="1" applyAlignment="1">
      <alignment horizontal="center" vertical="center"/>
    </xf>
    <xf numFmtId="0" fontId="2" fillId="2" borderId="25" xfId="0" applyFont="1" applyFill="1" applyBorder="1" applyAlignment="1">
      <alignment horizontal="center" vertical="center" wrapText="1"/>
    </xf>
    <xf numFmtId="166" fontId="15" fillId="3" borderId="15" xfId="0" applyNumberFormat="1" applyFont="1" applyFill="1" applyBorder="1" applyAlignment="1">
      <alignment horizontal="center" vertical="center" wrapText="1"/>
    </xf>
    <xf numFmtId="166" fontId="15" fillId="3" borderId="16" xfId="0" applyNumberFormat="1" applyFont="1" applyFill="1" applyBorder="1" applyAlignment="1">
      <alignment horizontal="center" vertical="center" wrapText="1"/>
    </xf>
    <xf numFmtId="166" fontId="15" fillId="7" borderId="16" xfId="0" applyNumberFormat="1" applyFont="1" applyFill="1" applyBorder="1" applyAlignment="1">
      <alignment horizontal="center" vertical="center"/>
    </xf>
    <xf numFmtId="166" fontId="15" fillId="7" borderId="16" xfId="0" applyNumberFormat="1" applyFont="1" applyFill="1" applyBorder="1" applyAlignment="1">
      <alignment horizontal="center" vertical="center" wrapText="1"/>
    </xf>
    <xf numFmtId="166" fontId="22" fillId="7" borderId="17" xfId="0" applyNumberFormat="1" applyFont="1" applyFill="1" applyBorder="1" applyAlignment="1">
      <alignment horizontal="center" vertical="center" wrapText="1"/>
    </xf>
    <xf numFmtId="166" fontId="22" fillId="0" borderId="0" xfId="0" applyNumberFormat="1" applyFont="1" applyAlignment="1">
      <alignment horizontal="center" vertical="center" wrapText="1"/>
    </xf>
    <xf numFmtId="166" fontId="22" fillId="3" borderId="15" xfId="0" applyNumberFormat="1" applyFont="1" applyFill="1" applyBorder="1" applyAlignment="1">
      <alignment horizontal="center" vertical="center" wrapText="1"/>
    </xf>
    <xf numFmtId="166" fontId="22" fillId="3" borderId="16" xfId="0" applyNumberFormat="1" applyFont="1" applyFill="1" applyBorder="1" applyAlignment="1">
      <alignment horizontal="center" vertical="center" wrapText="1"/>
    </xf>
    <xf numFmtId="166" fontId="22" fillId="0" borderId="21" xfId="0" applyNumberFormat="1" applyFont="1" applyBorder="1" applyAlignment="1">
      <alignment horizontal="center" vertical="center" wrapText="1"/>
    </xf>
    <xf numFmtId="166" fontId="22" fillId="7" borderId="22" xfId="0" applyNumberFormat="1" applyFont="1" applyFill="1" applyBorder="1" applyAlignment="1">
      <alignment horizontal="center" vertical="center" wrapText="1"/>
    </xf>
    <xf numFmtId="0" fontId="17" fillId="6" borderId="0" xfId="0" applyFont="1" applyFill="1" applyBorder="1"/>
    <xf numFmtId="0" fontId="5" fillId="6" borderId="0" xfId="0" applyFont="1" applyFill="1" applyBorder="1"/>
    <xf numFmtId="0" fontId="25" fillId="0" borderId="0" xfId="0" applyFont="1" applyAlignment="1">
      <alignment horizontal="center" vertical="center" wrapText="1"/>
    </xf>
    <xf numFmtId="0" fontId="13" fillId="0" borderId="19" xfId="0" applyFont="1" applyFill="1" applyBorder="1" applyAlignment="1">
      <alignment horizontal="center"/>
    </xf>
    <xf numFmtId="0" fontId="26" fillId="0" borderId="0" xfId="2"/>
    <xf numFmtId="0" fontId="27" fillId="0" borderId="0" xfId="2" applyFont="1" applyAlignment="1">
      <alignment horizontal="left"/>
    </xf>
    <xf numFmtId="0" fontId="28" fillId="0" borderId="0" xfId="2" applyFont="1"/>
    <xf numFmtId="0" fontId="28" fillId="0" borderId="0" xfId="2" applyFont="1" applyAlignment="1">
      <alignment horizontal="center" vertical="center"/>
    </xf>
    <xf numFmtId="0" fontId="29" fillId="8" borderId="29" xfId="2" applyFont="1" applyFill="1" applyBorder="1" applyAlignment="1">
      <alignment horizontal="center" vertical="center" wrapText="1"/>
    </xf>
    <xf numFmtId="0" fontId="29" fillId="8" borderId="29" xfId="2" applyFont="1" applyFill="1" applyBorder="1" applyAlignment="1">
      <alignment horizontal="center" vertical="center"/>
    </xf>
    <xf numFmtId="0" fontId="28" fillId="9" borderId="0" xfId="2" applyFont="1" applyFill="1" applyAlignment="1">
      <alignment horizontal="center" vertical="center"/>
    </xf>
    <xf numFmtId="167" fontId="30" fillId="9" borderId="0" xfId="2" applyNumberFormat="1" applyFont="1" applyFill="1" applyAlignment="1">
      <alignment horizontal="center" vertical="center"/>
    </xf>
    <xf numFmtId="0" fontId="16" fillId="10" borderId="0" xfId="2" applyFont="1" applyFill="1" applyAlignment="1">
      <alignment horizontal="center" vertical="center"/>
    </xf>
    <xf numFmtId="0" fontId="31" fillId="0" borderId="0" xfId="2" applyFont="1"/>
    <xf numFmtId="0" fontId="32" fillId="0" borderId="0" xfId="3"/>
    <xf numFmtId="0" fontId="0" fillId="0" borderId="0" xfId="0" applyAlignment="1">
      <alignment horizontal="left"/>
    </xf>
    <xf numFmtId="0" fontId="37" fillId="0" borderId="19" xfId="0" applyFont="1" applyBorder="1"/>
    <xf numFmtId="0" fontId="37" fillId="0" borderId="20" xfId="0" applyFont="1" applyBorder="1"/>
    <xf numFmtId="0" fontId="31" fillId="0" borderId="0" xfId="0" applyFont="1"/>
    <xf numFmtId="0" fontId="38" fillId="0" borderId="0" xfId="0" applyFont="1"/>
    <xf numFmtId="0" fontId="39" fillId="0" borderId="0" xfId="2" applyFont="1"/>
    <xf numFmtId="0" fontId="36" fillId="9" borderId="32" xfId="0" applyFont="1" applyFill="1" applyBorder="1" applyAlignment="1">
      <alignment horizontal="center" vertical="center" wrapText="1"/>
    </xf>
    <xf numFmtId="0" fontId="40" fillId="5" borderId="18" xfId="0" applyFont="1" applyFill="1" applyBorder="1" applyAlignment="1">
      <alignment horizontal="left" vertical="center" wrapText="1"/>
    </xf>
    <xf numFmtId="0" fontId="34" fillId="5" borderId="19" xfId="4" applyFont="1" applyFill="1" applyBorder="1" applyAlignment="1">
      <alignment horizontal="center" vertical="center" wrapText="1"/>
    </xf>
    <xf numFmtId="0" fontId="40" fillId="5" borderId="19" xfId="0" applyFont="1" applyFill="1" applyBorder="1" applyAlignment="1">
      <alignment horizontal="center" vertical="center" wrapText="1"/>
    </xf>
    <xf numFmtId="0" fontId="40" fillId="5" borderId="19" xfId="0" applyFont="1" applyFill="1" applyBorder="1" applyAlignment="1">
      <alignment horizontal="left" vertical="center" wrapText="1"/>
    </xf>
    <xf numFmtId="0" fontId="40" fillId="9" borderId="19" xfId="0" applyFont="1" applyFill="1" applyBorder="1" applyAlignment="1">
      <alignment horizontal="left" vertical="center" wrapText="1"/>
    </xf>
    <xf numFmtId="0" fontId="34" fillId="9" borderId="19" xfId="4" applyFont="1" applyFill="1" applyBorder="1" applyAlignment="1">
      <alignment horizontal="center" vertical="center" wrapText="1"/>
    </xf>
    <xf numFmtId="0" fontId="40" fillId="9" borderId="19" xfId="0" applyFont="1" applyFill="1" applyBorder="1" applyAlignment="1">
      <alignment horizontal="center" vertical="center" wrapText="1"/>
    </xf>
    <xf numFmtId="167" fontId="37" fillId="0" borderId="19" xfId="0" applyNumberFormat="1" applyFont="1" applyBorder="1" applyAlignment="1">
      <alignment horizontal="left"/>
    </xf>
    <xf numFmtId="167" fontId="37" fillId="0" borderId="20" xfId="0" applyNumberFormat="1" applyFont="1" applyBorder="1" applyAlignment="1">
      <alignment horizontal="left"/>
    </xf>
    <xf numFmtId="0" fontId="35" fillId="9" borderId="32" xfId="4" applyFont="1" applyFill="1" applyBorder="1" applyAlignment="1">
      <alignment horizontal="center" vertical="center" wrapText="1"/>
    </xf>
    <xf numFmtId="0" fontId="36" fillId="12" borderId="0" xfId="0" applyFont="1" applyFill="1" applyBorder="1" applyAlignment="1">
      <alignment horizontal="center" vertical="center" wrapText="1"/>
    </xf>
    <xf numFmtId="0" fontId="35" fillId="12" borderId="33" xfId="4" applyFont="1" applyFill="1" applyBorder="1" applyAlignment="1">
      <alignment horizontal="center" vertical="center" wrapText="1"/>
    </xf>
    <xf numFmtId="0" fontId="37" fillId="0" borderId="0" xfId="5"/>
    <xf numFmtId="0" fontId="41" fillId="13" borderId="29" xfId="5" applyFont="1" applyFill="1" applyBorder="1" applyAlignment="1">
      <alignment horizontal="center" vertical="center" wrapText="1"/>
    </xf>
    <xf numFmtId="0" fontId="41" fillId="13" borderId="29" xfId="5" applyFont="1" applyFill="1" applyBorder="1" applyAlignment="1">
      <alignment horizontal="center" vertical="center"/>
    </xf>
    <xf numFmtId="0" fontId="38" fillId="0" borderId="29" xfId="5" applyFont="1" applyBorder="1" applyAlignment="1">
      <alignment horizontal="center" vertical="center"/>
    </xf>
    <xf numFmtId="0" fontId="38" fillId="0" borderId="29" xfId="5" applyFont="1" applyBorder="1" applyAlignment="1">
      <alignment vertical="center"/>
    </xf>
    <xf numFmtId="0" fontId="38" fillId="0" borderId="29" xfId="5" applyFont="1" applyBorder="1" applyAlignment="1">
      <alignment vertical="center" wrapText="1"/>
    </xf>
    <xf numFmtId="0" fontId="37" fillId="0" borderId="0" xfId="5" applyAlignment="1">
      <alignment vertical="top"/>
    </xf>
    <xf numFmtId="166" fontId="0" fillId="0" borderId="0" xfId="0" applyNumberFormat="1"/>
    <xf numFmtId="0" fontId="28" fillId="0" borderId="29" xfId="2" applyFont="1" applyBorder="1" applyAlignment="1">
      <alignment horizontal="center" vertical="center" wrapText="1"/>
    </xf>
    <xf numFmtId="167" fontId="30" fillId="0" borderId="13" xfId="2" applyNumberFormat="1" applyFont="1" applyBorder="1" applyAlignment="1">
      <alignment horizontal="center" vertical="center" wrapText="1"/>
    </xf>
    <xf numFmtId="167" fontId="30" fillId="0" borderId="31" xfId="2" applyNumberFormat="1" applyFont="1" applyBorder="1" applyAlignment="1">
      <alignment horizontal="center" vertical="center" wrapText="1"/>
    </xf>
    <xf numFmtId="167" fontId="30" fillId="0" borderId="30" xfId="2" applyNumberFormat="1" applyFont="1" applyBorder="1" applyAlignment="1">
      <alignment horizontal="center" vertical="center" wrapText="1"/>
    </xf>
    <xf numFmtId="167" fontId="30" fillId="0" borderId="0" xfId="2" applyNumberFormat="1" applyFont="1" applyAlignment="1">
      <alignment horizontal="center" vertical="center" wrapText="1"/>
    </xf>
    <xf numFmtId="167" fontId="30" fillId="0" borderId="21" xfId="2" applyNumberFormat="1" applyFont="1" applyBorder="1" applyAlignment="1">
      <alignment horizontal="center" vertical="center" wrapText="1"/>
    </xf>
    <xf numFmtId="167" fontId="16" fillId="7" borderId="29" xfId="2" applyNumberFormat="1" applyFont="1" applyFill="1" applyBorder="1" applyAlignment="1">
      <alignment horizontal="center" vertical="center"/>
    </xf>
    <xf numFmtId="0" fontId="5" fillId="6" borderId="9" xfId="0" applyFont="1" applyFill="1" applyBorder="1" applyAlignment="1">
      <alignment horizontal="left" wrapText="1"/>
    </xf>
    <xf numFmtId="0" fontId="5" fillId="6" borderId="10" xfId="0" applyFont="1" applyFill="1" applyBorder="1" applyAlignment="1">
      <alignment horizontal="left" wrapText="1"/>
    </xf>
    <xf numFmtId="0" fontId="5" fillId="6" borderId="11" xfId="0" applyFont="1" applyFill="1" applyBorder="1" applyAlignment="1">
      <alignment horizontal="left" wrapText="1"/>
    </xf>
    <xf numFmtId="0" fontId="23" fillId="0" borderId="0" xfId="0" applyFont="1" applyAlignment="1">
      <alignment horizontal="center"/>
    </xf>
    <xf numFmtId="0" fontId="21" fillId="3" borderId="26" xfId="0" applyFont="1" applyFill="1" applyBorder="1" applyAlignment="1">
      <alignment horizontal="center" vertical="center" wrapText="1"/>
    </xf>
    <xf numFmtId="0" fontId="21" fillId="3" borderId="27" xfId="0" applyFont="1" applyFill="1" applyBorder="1" applyAlignment="1">
      <alignment horizontal="center" vertical="center" wrapText="1"/>
    </xf>
    <xf numFmtId="0" fontId="21" fillId="3" borderId="28"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0" fillId="2" borderId="22" xfId="0" applyFill="1" applyBorder="1" applyAlignment="1">
      <alignment horizontal="center" vertical="center" wrapText="1"/>
    </xf>
    <xf numFmtId="0" fontId="5" fillId="6" borderId="3" xfId="0" applyFont="1" applyFill="1" applyBorder="1" applyAlignment="1">
      <alignment horizontal="left"/>
    </xf>
    <xf numFmtId="0" fontId="5" fillId="6" borderId="0" xfId="0" applyFont="1" applyFill="1" applyBorder="1" applyAlignment="1">
      <alignment horizontal="left"/>
    </xf>
    <xf numFmtId="0" fontId="5" fillId="6" borderId="8" xfId="0" applyFont="1" applyFill="1" applyBorder="1" applyAlignment="1">
      <alignment horizontal="left"/>
    </xf>
    <xf numFmtId="0" fontId="5" fillId="5" borderId="1" xfId="0" applyFont="1" applyFill="1" applyBorder="1" applyAlignment="1">
      <alignment horizontal="center"/>
    </xf>
    <xf numFmtId="0" fontId="5" fillId="5" borderId="2" xfId="0" applyFont="1" applyFill="1" applyBorder="1" applyAlignment="1">
      <alignment horizontal="center"/>
    </xf>
    <xf numFmtId="0" fontId="5" fillId="6" borderId="3" xfId="0" applyFont="1" applyFill="1" applyBorder="1" applyAlignment="1">
      <alignment horizontal="left" wrapText="1"/>
    </xf>
    <xf numFmtId="0" fontId="5" fillId="6" borderId="3" xfId="0" applyFont="1" applyFill="1" applyBorder="1" applyAlignment="1">
      <alignment horizontal="left" vertical="top" wrapText="1"/>
    </xf>
    <xf numFmtId="0" fontId="5" fillId="6" borderId="0" xfId="0" applyFont="1" applyFill="1" applyBorder="1" applyAlignment="1">
      <alignment horizontal="left" vertical="top" wrapText="1"/>
    </xf>
    <xf numFmtId="0" fontId="5" fillId="6" borderId="8" xfId="0" applyFont="1" applyFill="1" applyBorder="1" applyAlignment="1">
      <alignment horizontal="left" vertical="top" wrapText="1"/>
    </xf>
    <xf numFmtId="0" fontId="5" fillId="6" borderId="0" xfId="0" applyFont="1" applyFill="1" applyBorder="1" applyAlignment="1">
      <alignment horizontal="left" wrapText="1"/>
    </xf>
    <xf numFmtId="0" fontId="5" fillId="6" borderId="8" xfId="0" applyFont="1" applyFill="1" applyBorder="1" applyAlignment="1">
      <alignment horizontal="left" wrapText="1"/>
    </xf>
    <xf numFmtId="0" fontId="5" fillId="4" borderId="5" xfId="0" applyFont="1" applyFill="1" applyBorder="1" applyAlignment="1">
      <alignment horizontal="center"/>
    </xf>
    <xf numFmtId="0" fontId="5" fillId="4" borderId="6" xfId="0" applyFont="1" applyFill="1" applyBorder="1" applyAlignment="1">
      <alignment horizontal="center"/>
    </xf>
    <xf numFmtId="0" fontId="5" fillId="4" borderId="7" xfId="0" applyFont="1" applyFill="1" applyBorder="1" applyAlignment="1">
      <alignment horizontal="center"/>
    </xf>
    <xf numFmtId="49" fontId="16" fillId="0" borderId="3" xfId="0" applyNumberFormat="1" applyFont="1" applyBorder="1" applyAlignment="1">
      <alignment horizontal="center" vertical="top" wrapText="1"/>
    </xf>
    <xf numFmtId="49" fontId="16" fillId="0" borderId="0" xfId="0" applyNumberFormat="1" applyFont="1" applyBorder="1" applyAlignment="1">
      <alignment horizontal="center" vertical="top" wrapText="1"/>
    </xf>
    <xf numFmtId="0" fontId="38" fillId="0" borderId="29" xfId="5" applyFont="1" applyBorder="1" applyAlignment="1">
      <alignment horizontal="center" vertical="center" wrapText="1"/>
    </xf>
    <xf numFmtId="0" fontId="38" fillId="0" borderId="13" xfId="5" applyFont="1" applyBorder="1" applyAlignment="1">
      <alignment horizontal="center" vertical="center" wrapText="1"/>
    </xf>
    <xf numFmtId="0" fontId="38" fillId="0" borderId="31" xfId="5" applyFont="1" applyBorder="1" applyAlignment="1">
      <alignment horizontal="center" vertical="center" wrapText="1"/>
    </xf>
    <xf numFmtId="0" fontId="37" fillId="0" borderId="29" xfId="5" applyBorder="1" applyAlignment="1">
      <alignment horizontal="center" vertical="center" wrapText="1"/>
    </xf>
  </cellXfs>
  <cellStyles count="6">
    <cellStyle name="Lien hypertexte 2" xfId="3" xr:uid="{28F11D68-E84C-4853-BAE7-EB0AC85535D7}"/>
    <cellStyle name="Monétaire" xfId="1" builtinId="4"/>
    <cellStyle name="Normal" xfId="0" builtinId="0"/>
    <cellStyle name="Normal 2" xfId="2" xr:uid="{E38D1731-F067-418E-82F2-052B78310B6F}"/>
    <cellStyle name="Normal 3" xfId="5" xr:uid="{D3EC3078-F807-4242-A768-91035339BAF9}"/>
    <cellStyle name="Satisfaisant" xfId="4" builtinId="26"/>
  </cellStyles>
  <dxfs count="4">
    <dxf>
      <font>
        <b/>
        <i val="0"/>
        <color rgb="FF00B050"/>
      </font>
    </dxf>
    <dxf>
      <font>
        <b/>
        <i val="0"/>
        <color rgb="FF9C0006"/>
      </font>
      <fill>
        <patternFill>
          <bgColor rgb="FFFFC7CE"/>
        </patternFill>
      </fill>
    </dxf>
    <dxf>
      <font>
        <b/>
        <i val="0"/>
        <color rgb="FF9C0006"/>
      </font>
      <fill>
        <patternFill>
          <bgColor rgb="FFFFC7CE"/>
        </patternFill>
      </fill>
    </dxf>
    <dxf>
      <font>
        <b val="0"/>
        <i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rasmus-plus.ec.europa.eu/resources-and-tools/distance-calculator"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FDAF8-A17F-4CC4-B9FE-53547C0B71F9}">
  <sheetPr>
    <tabColor theme="5" tint="0.59999389629810485"/>
  </sheetPr>
  <dimension ref="A1:D5"/>
  <sheetViews>
    <sheetView showGridLines="0" workbookViewId="0">
      <selection activeCell="B1" sqref="B1"/>
    </sheetView>
  </sheetViews>
  <sheetFormatPr baseColWidth="10" defaultRowHeight="12.5" x14ac:dyDescent="0.25"/>
  <cols>
    <col min="1" max="1" width="21.1796875" style="93" customWidth="1"/>
    <col min="2" max="2" width="19.7265625" style="93" bestFit="1" customWidth="1"/>
    <col min="3" max="3" width="55" style="93" customWidth="1"/>
    <col min="4" max="4" width="67.54296875" style="93" customWidth="1"/>
    <col min="5" max="257" width="10.90625" style="93"/>
    <col min="258" max="258" width="7.6328125" style="93" customWidth="1"/>
    <col min="259" max="259" width="98.453125" style="93" customWidth="1"/>
    <col min="260" max="260" width="67.54296875" style="93" customWidth="1"/>
    <col min="261" max="513" width="10.90625" style="93"/>
    <col min="514" max="514" width="7.6328125" style="93" customWidth="1"/>
    <col min="515" max="515" width="98.453125" style="93" customWidth="1"/>
    <col min="516" max="516" width="67.54296875" style="93" customWidth="1"/>
    <col min="517" max="769" width="10.90625" style="93"/>
    <col min="770" max="770" width="7.6328125" style="93" customWidth="1"/>
    <col min="771" max="771" width="98.453125" style="93" customWidth="1"/>
    <col min="772" max="772" width="67.54296875" style="93" customWidth="1"/>
    <col min="773" max="1025" width="10.90625" style="93"/>
    <col min="1026" max="1026" width="7.6328125" style="93" customWidth="1"/>
    <col min="1027" max="1027" width="98.453125" style="93" customWidth="1"/>
    <col min="1028" max="1028" width="67.54296875" style="93" customWidth="1"/>
    <col min="1029" max="1281" width="10.90625" style="93"/>
    <col min="1282" max="1282" width="7.6328125" style="93" customWidth="1"/>
    <col min="1283" max="1283" width="98.453125" style="93" customWidth="1"/>
    <col min="1284" max="1284" width="67.54296875" style="93" customWidth="1"/>
    <col min="1285" max="1537" width="10.90625" style="93"/>
    <col min="1538" max="1538" width="7.6328125" style="93" customWidth="1"/>
    <col min="1539" max="1539" width="98.453125" style="93" customWidth="1"/>
    <col min="1540" max="1540" width="67.54296875" style="93" customWidth="1"/>
    <col min="1541" max="1793" width="10.90625" style="93"/>
    <col min="1794" max="1794" width="7.6328125" style="93" customWidth="1"/>
    <col min="1795" max="1795" width="98.453125" style="93" customWidth="1"/>
    <col min="1796" max="1796" width="67.54296875" style="93" customWidth="1"/>
    <col min="1797" max="2049" width="10.90625" style="93"/>
    <col min="2050" max="2050" width="7.6328125" style="93" customWidth="1"/>
    <col min="2051" max="2051" width="98.453125" style="93" customWidth="1"/>
    <col min="2052" max="2052" width="67.54296875" style="93" customWidth="1"/>
    <col min="2053" max="2305" width="10.90625" style="93"/>
    <col min="2306" max="2306" width="7.6328125" style="93" customWidth="1"/>
    <col min="2307" max="2307" width="98.453125" style="93" customWidth="1"/>
    <col min="2308" max="2308" width="67.54296875" style="93" customWidth="1"/>
    <col min="2309" max="2561" width="10.90625" style="93"/>
    <col min="2562" max="2562" width="7.6328125" style="93" customWidth="1"/>
    <col min="2563" max="2563" width="98.453125" style="93" customWidth="1"/>
    <col min="2564" max="2564" width="67.54296875" style="93" customWidth="1"/>
    <col min="2565" max="2817" width="10.90625" style="93"/>
    <col min="2818" max="2818" width="7.6328125" style="93" customWidth="1"/>
    <col min="2819" max="2819" width="98.453125" style="93" customWidth="1"/>
    <col min="2820" max="2820" width="67.54296875" style="93" customWidth="1"/>
    <col min="2821" max="3073" width="10.90625" style="93"/>
    <col min="3074" max="3074" width="7.6328125" style="93" customWidth="1"/>
    <col min="3075" max="3075" width="98.453125" style="93" customWidth="1"/>
    <col min="3076" max="3076" width="67.54296875" style="93" customWidth="1"/>
    <col min="3077" max="3329" width="10.90625" style="93"/>
    <col min="3330" max="3330" width="7.6328125" style="93" customWidth="1"/>
    <col min="3331" max="3331" width="98.453125" style="93" customWidth="1"/>
    <col min="3332" max="3332" width="67.54296875" style="93" customWidth="1"/>
    <col min="3333" max="3585" width="10.90625" style="93"/>
    <col min="3586" max="3586" width="7.6328125" style="93" customWidth="1"/>
    <col min="3587" max="3587" width="98.453125" style="93" customWidth="1"/>
    <col min="3588" max="3588" width="67.54296875" style="93" customWidth="1"/>
    <col min="3589" max="3841" width="10.90625" style="93"/>
    <col min="3842" max="3842" width="7.6328125" style="93" customWidth="1"/>
    <col min="3843" max="3843" width="98.453125" style="93" customWidth="1"/>
    <col min="3844" max="3844" width="67.54296875" style="93" customWidth="1"/>
    <col min="3845" max="4097" width="10.90625" style="93"/>
    <col min="4098" max="4098" width="7.6328125" style="93" customWidth="1"/>
    <col min="4099" max="4099" width="98.453125" style="93" customWidth="1"/>
    <col min="4100" max="4100" width="67.54296875" style="93" customWidth="1"/>
    <col min="4101" max="4353" width="10.90625" style="93"/>
    <col min="4354" max="4354" width="7.6328125" style="93" customWidth="1"/>
    <col min="4355" max="4355" width="98.453125" style="93" customWidth="1"/>
    <col min="4356" max="4356" width="67.54296875" style="93" customWidth="1"/>
    <col min="4357" max="4609" width="10.90625" style="93"/>
    <col min="4610" max="4610" width="7.6328125" style="93" customWidth="1"/>
    <col min="4611" max="4611" width="98.453125" style="93" customWidth="1"/>
    <col min="4612" max="4612" width="67.54296875" style="93" customWidth="1"/>
    <col min="4613" max="4865" width="10.90625" style="93"/>
    <col min="4866" max="4866" width="7.6328125" style="93" customWidth="1"/>
    <col min="4867" max="4867" width="98.453125" style="93" customWidth="1"/>
    <col min="4868" max="4868" width="67.54296875" style="93" customWidth="1"/>
    <col min="4869" max="5121" width="10.90625" style="93"/>
    <col min="5122" max="5122" width="7.6328125" style="93" customWidth="1"/>
    <col min="5123" max="5123" width="98.453125" style="93" customWidth="1"/>
    <col min="5124" max="5124" width="67.54296875" style="93" customWidth="1"/>
    <col min="5125" max="5377" width="10.90625" style="93"/>
    <col min="5378" max="5378" width="7.6328125" style="93" customWidth="1"/>
    <col min="5379" max="5379" width="98.453125" style="93" customWidth="1"/>
    <col min="5380" max="5380" width="67.54296875" style="93" customWidth="1"/>
    <col min="5381" max="5633" width="10.90625" style="93"/>
    <col min="5634" max="5634" width="7.6328125" style="93" customWidth="1"/>
    <col min="5635" max="5635" width="98.453125" style="93" customWidth="1"/>
    <col min="5636" max="5636" width="67.54296875" style="93" customWidth="1"/>
    <col min="5637" max="5889" width="10.90625" style="93"/>
    <col min="5890" max="5890" width="7.6328125" style="93" customWidth="1"/>
    <col min="5891" max="5891" width="98.453125" style="93" customWidth="1"/>
    <col min="5892" max="5892" width="67.54296875" style="93" customWidth="1"/>
    <col min="5893" max="6145" width="10.90625" style="93"/>
    <col min="6146" max="6146" width="7.6328125" style="93" customWidth="1"/>
    <col min="6147" max="6147" width="98.453125" style="93" customWidth="1"/>
    <col min="6148" max="6148" width="67.54296875" style="93" customWidth="1"/>
    <col min="6149" max="6401" width="10.90625" style="93"/>
    <col min="6402" max="6402" width="7.6328125" style="93" customWidth="1"/>
    <col min="6403" max="6403" width="98.453125" style="93" customWidth="1"/>
    <col min="6404" max="6404" width="67.54296875" style="93" customWidth="1"/>
    <col min="6405" max="6657" width="10.90625" style="93"/>
    <col min="6658" max="6658" width="7.6328125" style="93" customWidth="1"/>
    <col min="6659" max="6659" width="98.453125" style="93" customWidth="1"/>
    <col min="6660" max="6660" width="67.54296875" style="93" customWidth="1"/>
    <col min="6661" max="6913" width="10.90625" style="93"/>
    <col min="6914" max="6914" width="7.6328125" style="93" customWidth="1"/>
    <col min="6915" max="6915" width="98.453125" style="93" customWidth="1"/>
    <col min="6916" max="6916" width="67.54296875" style="93" customWidth="1"/>
    <col min="6917" max="7169" width="10.90625" style="93"/>
    <col min="7170" max="7170" width="7.6328125" style="93" customWidth="1"/>
    <col min="7171" max="7171" width="98.453125" style="93" customWidth="1"/>
    <col min="7172" max="7172" width="67.54296875" style="93" customWidth="1"/>
    <col min="7173" max="7425" width="10.90625" style="93"/>
    <col min="7426" max="7426" width="7.6328125" style="93" customWidth="1"/>
    <col min="7427" max="7427" width="98.453125" style="93" customWidth="1"/>
    <col min="7428" max="7428" width="67.54296875" style="93" customWidth="1"/>
    <col min="7429" max="7681" width="10.90625" style="93"/>
    <col min="7682" max="7682" width="7.6328125" style="93" customWidth="1"/>
    <col min="7683" max="7683" width="98.453125" style="93" customWidth="1"/>
    <col min="7684" max="7684" width="67.54296875" style="93" customWidth="1"/>
    <col min="7685" max="7937" width="10.90625" style="93"/>
    <col min="7938" max="7938" width="7.6328125" style="93" customWidth="1"/>
    <col min="7939" max="7939" width="98.453125" style="93" customWidth="1"/>
    <col min="7940" max="7940" width="67.54296875" style="93" customWidth="1"/>
    <col min="7941" max="8193" width="10.90625" style="93"/>
    <col min="8194" max="8194" width="7.6328125" style="93" customWidth="1"/>
    <col min="8195" max="8195" width="98.453125" style="93" customWidth="1"/>
    <col min="8196" max="8196" width="67.54296875" style="93" customWidth="1"/>
    <col min="8197" max="8449" width="10.90625" style="93"/>
    <col min="8450" max="8450" width="7.6328125" style="93" customWidth="1"/>
    <col min="8451" max="8451" width="98.453125" style="93" customWidth="1"/>
    <col min="8452" max="8452" width="67.54296875" style="93" customWidth="1"/>
    <col min="8453" max="8705" width="10.90625" style="93"/>
    <col min="8706" max="8706" width="7.6328125" style="93" customWidth="1"/>
    <col min="8707" max="8707" width="98.453125" style="93" customWidth="1"/>
    <col min="8708" max="8708" width="67.54296875" style="93" customWidth="1"/>
    <col min="8709" max="8961" width="10.90625" style="93"/>
    <col min="8962" max="8962" width="7.6328125" style="93" customWidth="1"/>
    <col min="8963" max="8963" width="98.453125" style="93" customWidth="1"/>
    <col min="8964" max="8964" width="67.54296875" style="93" customWidth="1"/>
    <col min="8965" max="9217" width="10.90625" style="93"/>
    <col min="9218" max="9218" width="7.6328125" style="93" customWidth="1"/>
    <col min="9219" max="9219" width="98.453125" style="93" customWidth="1"/>
    <col min="9220" max="9220" width="67.54296875" style="93" customWidth="1"/>
    <col min="9221" max="9473" width="10.90625" style="93"/>
    <col min="9474" max="9474" width="7.6328125" style="93" customWidth="1"/>
    <col min="9475" max="9475" width="98.453125" style="93" customWidth="1"/>
    <col min="9476" max="9476" width="67.54296875" style="93" customWidth="1"/>
    <col min="9477" max="9729" width="10.90625" style="93"/>
    <col min="9730" max="9730" width="7.6328125" style="93" customWidth="1"/>
    <col min="9731" max="9731" width="98.453125" style="93" customWidth="1"/>
    <col min="9732" max="9732" width="67.54296875" style="93" customWidth="1"/>
    <col min="9733" max="9985" width="10.90625" style="93"/>
    <col min="9986" max="9986" width="7.6328125" style="93" customWidth="1"/>
    <col min="9987" max="9987" width="98.453125" style="93" customWidth="1"/>
    <col min="9988" max="9988" width="67.54296875" style="93" customWidth="1"/>
    <col min="9989" max="10241" width="10.90625" style="93"/>
    <col min="10242" max="10242" width="7.6328125" style="93" customWidth="1"/>
    <col min="10243" max="10243" width="98.453125" style="93" customWidth="1"/>
    <col min="10244" max="10244" width="67.54296875" style="93" customWidth="1"/>
    <col min="10245" max="10497" width="10.90625" style="93"/>
    <col min="10498" max="10498" width="7.6328125" style="93" customWidth="1"/>
    <col min="10499" max="10499" width="98.453125" style="93" customWidth="1"/>
    <col min="10500" max="10500" width="67.54296875" style="93" customWidth="1"/>
    <col min="10501" max="10753" width="10.90625" style="93"/>
    <col min="10754" max="10754" width="7.6328125" style="93" customWidth="1"/>
    <col min="10755" max="10755" width="98.453125" style="93" customWidth="1"/>
    <col min="10756" max="10756" width="67.54296875" style="93" customWidth="1"/>
    <col min="10757" max="11009" width="10.90625" style="93"/>
    <col min="11010" max="11010" width="7.6328125" style="93" customWidth="1"/>
    <col min="11011" max="11011" width="98.453125" style="93" customWidth="1"/>
    <col min="11012" max="11012" width="67.54296875" style="93" customWidth="1"/>
    <col min="11013" max="11265" width="10.90625" style="93"/>
    <col min="11266" max="11266" width="7.6328125" style="93" customWidth="1"/>
    <col min="11267" max="11267" width="98.453125" style="93" customWidth="1"/>
    <col min="11268" max="11268" width="67.54296875" style="93" customWidth="1"/>
    <col min="11269" max="11521" width="10.90625" style="93"/>
    <col min="11522" max="11522" width="7.6328125" style="93" customWidth="1"/>
    <col min="11523" max="11523" width="98.453125" style="93" customWidth="1"/>
    <col min="11524" max="11524" width="67.54296875" style="93" customWidth="1"/>
    <col min="11525" max="11777" width="10.90625" style="93"/>
    <col min="11778" max="11778" width="7.6328125" style="93" customWidth="1"/>
    <col min="11779" max="11779" width="98.453125" style="93" customWidth="1"/>
    <col min="11780" max="11780" width="67.54296875" style="93" customWidth="1"/>
    <col min="11781" max="12033" width="10.90625" style="93"/>
    <col min="12034" max="12034" width="7.6328125" style="93" customWidth="1"/>
    <col min="12035" max="12035" width="98.453125" style="93" customWidth="1"/>
    <col min="12036" max="12036" width="67.54296875" style="93" customWidth="1"/>
    <col min="12037" max="12289" width="10.90625" style="93"/>
    <col min="12290" max="12290" width="7.6328125" style="93" customWidth="1"/>
    <col min="12291" max="12291" width="98.453125" style="93" customWidth="1"/>
    <col min="12292" max="12292" width="67.54296875" style="93" customWidth="1"/>
    <col min="12293" max="12545" width="10.90625" style="93"/>
    <col min="12546" max="12546" width="7.6328125" style="93" customWidth="1"/>
    <col min="12547" max="12547" width="98.453125" style="93" customWidth="1"/>
    <col min="12548" max="12548" width="67.54296875" style="93" customWidth="1"/>
    <col min="12549" max="12801" width="10.90625" style="93"/>
    <col min="12802" max="12802" width="7.6328125" style="93" customWidth="1"/>
    <col min="12803" max="12803" width="98.453125" style="93" customWidth="1"/>
    <col min="12804" max="12804" width="67.54296875" style="93" customWidth="1"/>
    <col min="12805" max="13057" width="10.90625" style="93"/>
    <col min="13058" max="13058" width="7.6328125" style="93" customWidth="1"/>
    <col min="13059" max="13059" width="98.453125" style="93" customWidth="1"/>
    <col min="13060" max="13060" width="67.54296875" style="93" customWidth="1"/>
    <col min="13061" max="13313" width="10.90625" style="93"/>
    <col min="13314" max="13314" width="7.6328125" style="93" customWidth="1"/>
    <col min="13315" max="13315" width="98.453125" style="93" customWidth="1"/>
    <col min="13316" max="13316" width="67.54296875" style="93" customWidth="1"/>
    <col min="13317" max="13569" width="10.90625" style="93"/>
    <col min="13570" max="13570" width="7.6328125" style="93" customWidth="1"/>
    <col min="13571" max="13571" width="98.453125" style="93" customWidth="1"/>
    <col min="13572" max="13572" width="67.54296875" style="93" customWidth="1"/>
    <col min="13573" max="13825" width="10.90625" style="93"/>
    <col min="13826" max="13826" width="7.6328125" style="93" customWidth="1"/>
    <col min="13827" max="13827" width="98.453125" style="93" customWidth="1"/>
    <col min="13828" max="13828" width="67.54296875" style="93" customWidth="1"/>
    <col min="13829" max="14081" width="10.90625" style="93"/>
    <col min="14082" max="14082" width="7.6328125" style="93" customWidth="1"/>
    <col min="14083" max="14083" width="98.453125" style="93" customWidth="1"/>
    <col min="14084" max="14084" width="67.54296875" style="93" customWidth="1"/>
    <col min="14085" max="14337" width="10.90625" style="93"/>
    <col min="14338" max="14338" width="7.6328125" style="93" customWidth="1"/>
    <col min="14339" max="14339" width="98.453125" style="93" customWidth="1"/>
    <col min="14340" max="14340" width="67.54296875" style="93" customWidth="1"/>
    <col min="14341" max="14593" width="10.90625" style="93"/>
    <col min="14594" max="14594" width="7.6328125" style="93" customWidth="1"/>
    <col min="14595" max="14595" width="98.453125" style="93" customWidth="1"/>
    <col min="14596" max="14596" width="67.54296875" style="93" customWidth="1"/>
    <col min="14597" max="14849" width="10.90625" style="93"/>
    <col min="14850" max="14850" width="7.6328125" style="93" customWidth="1"/>
    <col min="14851" max="14851" width="98.453125" style="93" customWidth="1"/>
    <col min="14852" max="14852" width="67.54296875" style="93" customWidth="1"/>
    <col min="14853" max="15105" width="10.90625" style="93"/>
    <col min="15106" max="15106" width="7.6328125" style="93" customWidth="1"/>
    <col min="15107" max="15107" width="98.453125" style="93" customWidth="1"/>
    <col min="15108" max="15108" width="67.54296875" style="93" customWidth="1"/>
    <col min="15109" max="15361" width="10.90625" style="93"/>
    <col min="15362" max="15362" width="7.6328125" style="93" customWidth="1"/>
    <col min="15363" max="15363" width="98.453125" style="93" customWidth="1"/>
    <col min="15364" max="15364" width="67.54296875" style="93" customWidth="1"/>
    <col min="15365" max="15617" width="10.90625" style="93"/>
    <col min="15618" max="15618" width="7.6328125" style="93" customWidth="1"/>
    <col min="15619" max="15619" width="98.453125" style="93" customWidth="1"/>
    <col min="15620" max="15620" width="67.54296875" style="93" customWidth="1"/>
    <col min="15621" max="15873" width="10.90625" style="93"/>
    <col min="15874" max="15874" width="7.6328125" style="93" customWidth="1"/>
    <col min="15875" max="15875" width="98.453125" style="93" customWidth="1"/>
    <col min="15876" max="15876" width="67.54296875" style="93" customWidth="1"/>
    <col min="15877" max="16129" width="10.90625" style="93"/>
    <col min="16130" max="16130" width="7.6328125" style="93" customWidth="1"/>
    <col min="16131" max="16131" width="98.453125" style="93" customWidth="1"/>
    <col min="16132" max="16132" width="67.54296875" style="93" customWidth="1"/>
    <col min="16133" max="16384" width="10.90625" style="93"/>
  </cols>
  <sheetData>
    <row r="1" spans="1:4" ht="32" customHeight="1" x14ac:dyDescent="0.25">
      <c r="C1" s="94" t="s">
        <v>134</v>
      </c>
      <c r="D1" s="95" t="s">
        <v>135</v>
      </c>
    </row>
    <row r="2" spans="1:4" ht="14" x14ac:dyDescent="0.25">
      <c r="A2" s="96" t="s">
        <v>144</v>
      </c>
      <c r="B2" s="136" t="s">
        <v>148</v>
      </c>
      <c r="C2" s="97" t="s">
        <v>142</v>
      </c>
      <c r="D2" s="97" t="s">
        <v>143</v>
      </c>
    </row>
    <row r="3" spans="1:4" s="99" customFormat="1" ht="56" x14ac:dyDescent="0.35">
      <c r="A3" s="136" t="s">
        <v>145</v>
      </c>
      <c r="B3" s="136" t="s">
        <v>148</v>
      </c>
      <c r="C3" s="97" t="s">
        <v>136</v>
      </c>
      <c r="D3" s="98" t="s">
        <v>137</v>
      </c>
    </row>
    <row r="4" spans="1:4" ht="70" customHeight="1" x14ac:dyDescent="0.25">
      <c r="A4" s="133" t="s">
        <v>146</v>
      </c>
      <c r="B4" s="134" t="s">
        <v>149</v>
      </c>
      <c r="C4" s="98" t="s">
        <v>138</v>
      </c>
      <c r="D4" s="98" t="s">
        <v>139</v>
      </c>
    </row>
    <row r="5" spans="1:4" ht="56" x14ac:dyDescent="0.25">
      <c r="A5" s="133" t="s">
        <v>147</v>
      </c>
      <c r="B5" s="135"/>
      <c r="C5" s="98" t="s">
        <v>140</v>
      </c>
      <c r="D5" s="98" t="s">
        <v>141</v>
      </c>
    </row>
  </sheetData>
  <mergeCells count="1">
    <mergeCell ref="B4:B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C27A4-B9DC-4468-8FA2-82CB7720C817}">
  <sheetPr>
    <tabColor theme="9"/>
  </sheetPr>
  <dimension ref="C2:E23"/>
  <sheetViews>
    <sheetView showGridLines="0" workbookViewId="0">
      <selection activeCell="A10" sqref="A10"/>
    </sheetView>
  </sheetViews>
  <sheetFormatPr baseColWidth="10" defaultRowHeight="14" x14ac:dyDescent="0.3"/>
  <cols>
    <col min="1" max="2" width="10.90625" style="72"/>
    <col min="3" max="3" width="24.36328125" style="72" bestFit="1" customWidth="1"/>
    <col min="4" max="4" width="37.36328125" style="72" bestFit="1" customWidth="1"/>
    <col min="5" max="5" width="42.08984375" style="72" bestFit="1" customWidth="1"/>
    <col min="6" max="16384" width="10.90625" style="72"/>
  </cols>
  <sheetData>
    <row r="2" spans="3:5" ht="29" x14ac:dyDescent="0.35">
      <c r="C2" s="74"/>
      <c r="D2" s="92" t="s">
        <v>116</v>
      </c>
      <c r="E2" s="91" t="s">
        <v>117</v>
      </c>
    </row>
    <row r="3" spans="3:5" ht="2" customHeight="1" thickBot="1" x14ac:dyDescent="0.4">
      <c r="C3" s="74"/>
      <c r="D3" s="90"/>
      <c r="E3" s="80"/>
    </row>
    <row r="4" spans="3:5" ht="29" x14ac:dyDescent="0.3">
      <c r="C4" s="81" t="s">
        <v>118</v>
      </c>
      <c r="D4" s="82" t="s">
        <v>119</v>
      </c>
      <c r="E4" s="83" t="s">
        <v>120</v>
      </c>
    </row>
    <row r="5" spans="3:5" ht="26" x14ac:dyDescent="0.3">
      <c r="C5" s="84" t="s">
        <v>121</v>
      </c>
      <c r="D5" s="82" t="s">
        <v>103</v>
      </c>
      <c r="E5" s="83" t="s">
        <v>104</v>
      </c>
    </row>
    <row r="6" spans="3:5" ht="2.5" customHeight="1" x14ac:dyDescent="0.3">
      <c r="C6" s="85"/>
      <c r="D6" s="86"/>
      <c r="E6" s="87"/>
    </row>
    <row r="7" spans="3:5" x14ac:dyDescent="0.3">
      <c r="C7" s="75" t="s">
        <v>105</v>
      </c>
      <c r="D7" s="88" t="s">
        <v>122</v>
      </c>
      <c r="E7" s="88" t="s">
        <v>123</v>
      </c>
    </row>
    <row r="8" spans="3:5" x14ac:dyDescent="0.3">
      <c r="C8" s="75" t="s">
        <v>106</v>
      </c>
      <c r="D8" s="88" t="s">
        <v>124</v>
      </c>
      <c r="E8" s="88" t="s">
        <v>125</v>
      </c>
    </row>
    <row r="9" spans="3:5" x14ac:dyDescent="0.3">
      <c r="C9" s="75" t="s">
        <v>107</v>
      </c>
      <c r="D9" s="88" t="s">
        <v>126</v>
      </c>
      <c r="E9" s="88" t="s">
        <v>127</v>
      </c>
    </row>
    <row r="10" spans="3:5" x14ac:dyDescent="0.3">
      <c r="C10" s="75" t="s">
        <v>108</v>
      </c>
      <c r="D10" s="88" t="s">
        <v>128</v>
      </c>
      <c r="E10" s="88" t="s">
        <v>129</v>
      </c>
    </row>
    <row r="11" spans="3:5" x14ac:dyDescent="0.3">
      <c r="C11" s="75" t="s">
        <v>109</v>
      </c>
      <c r="D11" s="88" t="s">
        <v>130</v>
      </c>
      <c r="E11" s="88" t="s">
        <v>131</v>
      </c>
    </row>
    <row r="12" spans="3:5" x14ac:dyDescent="0.3">
      <c r="C12" s="75" t="s">
        <v>110</v>
      </c>
      <c r="D12" s="88" t="s">
        <v>132</v>
      </c>
      <c r="E12" s="88" t="s">
        <v>132</v>
      </c>
    </row>
    <row r="13" spans="3:5" ht="14.5" thickBot="1" x14ac:dyDescent="0.35">
      <c r="C13" s="76" t="s">
        <v>111</v>
      </c>
      <c r="D13" s="89" t="s">
        <v>133</v>
      </c>
      <c r="E13" s="89" t="s">
        <v>133</v>
      </c>
    </row>
    <row r="14" spans="3:5" ht="14.5" x14ac:dyDescent="0.35">
      <c r="C14"/>
      <c r="D14"/>
      <c r="E14"/>
    </row>
    <row r="15" spans="3:5" ht="14.5" x14ac:dyDescent="0.35">
      <c r="C15"/>
      <c r="D15"/>
      <c r="E15"/>
    </row>
    <row r="16" spans="3:5" ht="14.5" x14ac:dyDescent="0.35">
      <c r="C16" s="77" t="s">
        <v>112</v>
      </c>
      <c r="D16"/>
      <c r="E16"/>
    </row>
    <row r="17" spans="3:5" ht="14.5" x14ac:dyDescent="0.35">
      <c r="C17" s="77" t="s">
        <v>113</v>
      </c>
      <c r="D17"/>
      <c r="E17"/>
    </row>
    <row r="18" spans="3:5" ht="14.5" x14ac:dyDescent="0.35">
      <c r="C18" s="77"/>
      <c r="D18"/>
      <c r="E18"/>
    </row>
    <row r="19" spans="3:5" ht="14.5" x14ac:dyDescent="0.35">
      <c r="C19" s="77" t="s">
        <v>114</v>
      </c>
      <c r="D19"/>
      <c r="E19"/>
    </row>
    <row r="20" spans="3:5" x14ac:dyDescent="0.3">
      <c r="C20" s="73" t="s">
        <v>115</v>
      </c>
      <c r="D20" s="78"/>
      <c r="E20" s="78"/>
    </row>
    <row r="23" spans="3:5" x14ac:dyDescent="0.3">
      <c r="E23" s="79"/>
    </row>
  </sheetData>
  <hyperlinks>
    <hyperlink ref="C20" r:id="rId1" xr:uid="{D75EB5C5-3627-409A-81A4-36F458C622AB}"/>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53BAA-F781-4A00-90CA-B64262ED09E3}">
  <sheetPr>
    <tabColor theme="4" tint="-0.249977111117893"/>
  </sheetPr>
  <dimension ref="A3:F13"/>
  <sheetViews>
    <sheetView showGridLines="0" tabSelected="1" workbookViewId="0">
      <selection activeCell="C2" sqref="C2"/>
    </sheetView>
  </sheetViews>
  <sheetFormatPr baseColWidth="10" defaultRowHeight="12.5" x14ac:dyDescent="0.25"/>
  <cols>
    <col min="1" max="1" width="10.90625" style="63"/>
    <col min="2" max="2" width="32.453125" style="63" customWidth="1"/>
    <col min="3" max="3" width="58" style="63" customWidth="1"/>
    <col min="4" max="4" width="17.453125" style="63" customWidth="1"/>
    <col min="5" max="5" width="13.6328125" style="63" customWidth="1"/>
    <col min="6" max="6" width="12.36328125" style="63" customWidth="1"/>
    <col min="7" max="16384" width="10.90625" style="63"/>
  </cols>
  <sheetData>
    <row r="3" spans="1:6" ht="13" x14ac:dyDescent="0.3">
      <c r="B3" s="64" t="s">
        <v>150</v>
      </c>
    </row>
    <row r="5" spans="1:6" ht="70" customHeight="1" x14ac:dyDescent="0.35">
      <c r="A5" s="65"/>
      <c r="B5" s="66"/>
      <c r="C5" s="67" t="s">
        <v>90</v>
      </c>
      <c r="D5" s="67" t="s">
        <v>91</v>
      </c>
      <c r="E5" s="67" t="s">
        <v>92</v>
      </c>
      <c r="F5" s="67" t="s">
        <v>93</v>
      </c>
    </row>
    <row r="6" spans="1:6" ht="15.5" x14ac:dyDescent="0.35">
      <c r="A6" s="65"/>
      <c r="B6" s="68" t="s">
        <v>94</v>
      </c>
      <c r="C6" s="101" t="s">
        <v>95</v>
      </c>
      <c r="D6" s="102">
        <v>450</v>
      </c>
      <c r="E6" s="104">
        <v>150</v>
      </c>
      <c r="F6" s="107">
        <v>600</v>
      </c>
    </row>
    <row r="7" spans="1:6" ht="31" x14ac:dyDescent="0.35">
      <c r="A7" s="65"/>
      <c r="B7" s="67" t="s">
        <v>96</v>
      </c>
      <c r="C7" s="101"/>
      <c r="D7" s="103"/>
      <c r="E7" s="105"/>
      <c r="F7" s="107"/>
    </row>
    <row r="8" spans="1:6" ht="3" customHeight="1" x14ac:dyDescent="0.35">
      <c r="A8" s="65"/>
      <c r="B8" s="69"/>
      <c r="C8" s="69"/>
      <c r="D8" s="70"/>
      <c r="E8" s="105"/>
      <c r="F8" s="71"/>
    </row>
    <row r="9" spans="1:6" ht="15.5" x14ac:dyDescent="0.35">
      <c r="A9" s="65"/>
      <c r="B9" s="68" t="s">
        <v>97</v>
      </c>
      <c r="C9" s="101" t="s">
        <v>98</v>
      </c>
      <c r="D9" s="102">
        <v>400</v>
      </c>
      <c r="E9" s="105"/>
      <c r="F9" s="107">
        <v>550</v>
      </c>
    </row>
    <row r="10" spans="1:6" ht="31" x14ac:dyDescent="0.35">
      <c r="A10" s="65"/>
      <c r="B10" s="67" t="s">
        <v>99</v>
      </c>
      <c r="C10" s="101"/>
      <c r="D10" s="103"/>
      <c r="E10" s="105"/>
      <c r="F10" s="107"/>
    </row>
    <row r="11" spans="1:6" ht="3" customHeight="1" x14ac:dyDescent="0.35">
      <c r="A11" s="65"/>
      <c r="B11" s="69"/>
      <c r="C11" s="69"/>
      <c r="D11" s="70"/>
      <c r="E11" s="105"/>
      <c r="F11" s="71"/>
    </row>
    <row r="12" spans="1:6" ht="15.5" x14ac:dyDescent="0.35">
      <c r="A12" s="65"/>
      <c r="B12" s="68" t="s">
        <v>100</v>
      </c>
      <c r="C12" s="101" t="s">
        <v>101</v>
      </c>
      <c r="D12" s="102">
        <v>400</v>
      </c>
      <c r="E12" s="105"/>
      <c r="F12" s="107">
        <v>550</v>
      </c>
    </row>
    <row r="13" spans="1:6" ht="31" x14ac:dyDescent="0.35">
      <c r="A13" s="65"/>
      <c r="B13" s="67" t="s">
        <v>102</v>
      </c>
      <c r="C13" s="101"/>
      <c r="D13" s="103"/>
      <c r="E13" s="106"/>
      <c r="F13" s="107"/>
    </row>
  </sheetData>
  <mergeCells count="10">
    <mergeCell ref="C6:C7"/>
    <mergeCell ref="D6:D7"/>
    <mergeCell ref="E6:E13"/>
    <mergeCell ref="F6:F7"/>
    <mergeCell ref="C9:C10"/>
    <mergeCell ref="D9:D10"/>
    <mergeCell ref="F9:F10"/>
    <mergeCell ref="C12:C13"/>
    <mergeCell ref="D12:D13"/>
    <mergeCell ref="F12:F13"/>
  </mergeCells>
  <pageMargins left="0.7" right="0.7" top="0.75" bottom="0.75" header="0.3" footer="0.3"/>
  <pageSetup paperSize="9" orientation="portrait" verticalDpi="12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2"/>
  <sheetViews>
    <sheetView showGridLines="0" zoomScale="70" zoomScaleNormal="70" workbookViewId="0">
      <selection activeCell="J9" sqref="J9"/>
    </sheetView>
  </sheetViews>
  <sheetFormatPr baseColWidth="10" defaultColWidth="9.1796875" defaultRowHeight="14.5" x14ac:dyDescent="0.35"/>
  <cols>
    <col min="1" max="1" width="67.26953125" customWidth="1"/>
    <col min="2" max="2" width="3.453125" style="14" customWidth="1"/>
    <col min="3" max="3" width="25.54296875" customWidth="1"/>
    <col min="4" max="4" width="25.81640625" customWidth="1"/>
    <col min="5" max="5" width="24.54296875" customWidth="1"/>
    <col min="6" max="6" width="20.7265625" customWidth="1"/>
    <col min="7" max="7" width="22.26953125" customWidth="1"/>
    <col min="8" max="8" width="21.26953125" customWidth="1"/>
    <col min="9" max="9" width="4.26953125" customWidth="1"/>
    <col min="10" max="10" width="28.54296875" customWidth="1"/>
    <col min="11" max="11" width="30.7265625" customWidth="1"/>
    <col min="12" max="12" width="4.26953125" customWidth="1"/>
    <col min="13" max="13" width="21.1796875" customWidth="1"/>
  </cols>
  <sheetData>
    <row r="1" spans="1:13" ht="26" x14ac:dyDescent="0.6">
      <c r="A1" s="111" t="s">
        <v>80</v>
      </c>
      <c r="B1" s="111"/>
      <c r="C1" s="111"/>
      <c r="D1" s="111"/>
      <c r="E1" s="111"/>
      <c r="F1" s="111"/>
      <c r="G1" s="111"/>
      <c r="H1" s="111"/>
      <c r="I1" s="111"/>
      <c r="J1" s="111"/>
      <c r="K1" s="111"/>
      <c r="L1" s="111"/>
      <c r="M1" s="111"/>
    </row>
    <row r="2" spans="1:13" ht="18.5" x14ac:dyDescent="0.45">
      <c r="A2" s="2" t="s">
        <v>63</v>
      </c>
      <c r="B2" s="15"/>
    </row>
    <row r="3" spans="1:13" ht="15" thickBot="1" x14ac:dyDescent="0.4">
      <c r="D3" s="40"/>
      <c r="F3" s="35"/>
      <c r="G3" s="35"/>
      <c r="H3" s="35" t="str">
        <f>IF(AND(MONTH(C5)=1,DAY(C5)=1,MONTH(C6)=2,DAY(C6)=28),"Yes","No")</f>
        <v>No</v>
      </c>
    </row>
    <row r="4" spans="1:13" ht="23.25" customHeight="1" x14ac:dyDescent="0.55000000000000004">
      <c r="A4" s="20"/>
      <c r="C4" s="19" t="s">
        <v>59</v>
      </c>
      <c r="D4" s="131" t="s">
        <v>79</v>
      </c>
      <c r="E4" s="132"/>
      <c r="F4" s="132"/>
      <c r="G4" s="132"/>
      <c r="H4" s="35">
        <f>DAY(C6)</f>
        <v>9</v>
      </c>
    </row>
    <row r="5" spans="1:13" ht="23.5" x14ac:dyDescent="0.5">
      <c r="A5" s="21" t="s">
        <v>60</v>
      </c>
      <c r="B5" s="16"/>
      <c r="C5" s="25">
        <v>45910</v>
      </c>
      <c r="D5" s="131"/>
      <c r="E5" s="132"/>
      <c r="F5" s="132"/>
      <c r="G5" s="132"/>
      <c r="H5" s="112" t="s">
        <v>77</v>
      </c>
      <c r="I5" s="113"/>
      <c r="J5" s="114"/>
      <c r="K5" s="2"/>
    </row>
    <row r="6" spans="1:13" ht="24" thickBot="1" x14ac:dyDescent="0.55000000000000004">
      <c r="A6" s="22" t="s">
        <v>61</v>
      </c>
      <c r="B6" s="16"/>
      <c r="C6" s="26">
        <v>46090</v>
      </c>
      <c r="D6" s="61" t="str">
        <f>IF(STARTDATE&lt;ENDDATE,"","START DATE must be  &lt; END STARTDATEDATE")</f>
        <v/>
      </c>
      <c r="E6" s="3"/>
      <c r="F6" s="1"/>
      <c r="H6" s="2"/>
      <c r="I6" s="2"/>
      <c r="J6" s="2"/>
      <c r="K6" s="2"/>
      <c r="L6" s="2"/>
    </row>
    <row r="7" spans="1:13" ht="24" thickBot="1" x14ac:dyDescent="0.6">
      <c r="A7" s="8"/>
      <c r="B7" s="17"/>
      <c r="C7" s="13"/>
      <c r="D7" s="1"/>
      <c r="E7" s="1"/>
      <c r="F7" s="1"/>
      <c r="G7" s="2"/>
      <c r="H7" s="2"/>
      <c r="I7" s="2"/>
      <c r="J7" s="2"/>
      <c r="K7" s="2"/>
      <c r="L7" s="2"/>
    </row>
    <row r="8" spans="1:13" ht="23.5" x14ac:dyDescent="0.55000000000000004">
      <c r="A8" s="24" t="s">
        <v>81</v>
      </c>
      <c r="B8" s="18"/>
      <c r="C8" s="27">
        <f>IF(STARTDATE&lt;ENDDATE,(YEAR(ENDDATE)-YEAR(STARTDATE))*360+(MONTH(ENDDATE)-MONTH(STARTDATE))*30+(IF(OR(DAY(ENDDATE)=31,AND(MONTH(ENDDATE)=2,DAY(ENDDATE)=28)),30,DAY(ENDDATE))-IF(DAY(STARTDATE)=31,30,DAY(STARTDATE)))+1," ")</f>
        <v>180</v>
      </c>
      <c r="D8" s="38"/>
    </row>
    <row r="9" spans="1:13" ht="23.5" x14ac:dyDescent="0.55000000000000004">
      <c r="A9" s="36" t="s">
        <v>82</v>
      </c>
      <c r="B9" s="17"/>
      <c r="C9" s="62">
        <f>IF(STARTDATE&lt;ENDDATE,ROUNDDOWN(GRANTEDDAYS/30,0),"")</f>
        <v>6</v>
      </c>
      <c r="E9" s="4"/>
      <c r="F9" s="4"/>
      <c r="G9" s="4"/>
      <c r="H9" s="4"/>
      <c r="I9" s="4"/>
      <c r="J9" s="4"/>
      <c r="K9" s="4"/>
      <c r="L9" s="4"/>
    </row>
    <row r="10" spans="1:13" ht="24" thickBot="1" x14ac:dyDescent="0.6">
      <c r="A10" s="37" t="s">
        <v>83</v>
      </c>
      <c r="B10" s="17"/>
      <c r="C10" s="28">
        <f>IF(STARTDATE&lt;ENDDATE,GRANTEDDAYS-GRANTEDMONTHS*30,"")</f>
        <v>0</v>
      </c>
      <c r="D10" s="2"/>
      <c r="E10" s="2"/>
      <c r="F10" s="2"/>
      <c r="G10" s="2"/>
      <c r="H10" s="2"/>
      <c r="I10" s="2"/>
      <c r="J10" s="2"/>
      <c r="K10" s="2"/>
      <c r="L10" s="2"/>
    </row>
    <row r="11" spans="1:13" x14ac:dyDescent="0.35">
      <c r="B11"/>
    </row>
    <row r="12" spans="1:13" ht="15" thickBot="1" x14ac:dyDescent="0.4">
      <c r="B12"/>
    </row>
    <row r="13" spans="1:13" ht="19" thickBot="1" x14ac:dyDescent="0.5">
      <c r="A13" s="47" t="s">
        <v>62</v>
      </c>
      <c r="B13"/>
      <c r="C13" s="128" t="s">
        <v>65</v>
      </c>
      <c r="D13" s="129"/>
      <c r="E13" s="129"/>
      <c r="F13" s="129"/>
      <c r="G13" s="129"/>
      <c r="H13" s="130"/>
      <c r="I13" s="33"/>
      <c r="J13" s="120" t="s">
        <v>89</v>
      </c>
      <c r="K13" s="121"/>
      <c r="L13" s="33"/>
      <c r="M13" s="115" t="s">
        <v>69</v>
      </c>
    </row>
    <row r="14" spans="1:13" ht="105.5" customHeight="1" thickBot="1" x14ac:dyDescent="0.4">
      <c r="A14" s="7"/>
      <c r="B14" s="7"/>
      <c r="C14" s="42" t="s">
        <v>64</v>
      </c>
      <c r="D14" s="43" t="s">
        <v>74</v>
      </c>
      <c r="E14" s="43" t="s">
        <v>76</v>
      </c>
      <c r="F14" s="43" t="s">
        <v>84</v>
      </c>
      <c r="G14" s="43" t="s">
        <v>75</v>
      </c>
      <c r="H14" s="48" t="s">
        <v>86</v>
      </c>
      <c r="I14" s="34"/>
      <c r="J14" s="11" t="s">
        <v>67</v>
      </c>
      <c r="K14" s="12" t="s">
        <v>68</v>
      </c>
      <c r="L14" s="34"/>
      <c r="M14" s="116"/>
    </row>
    <row r="15" spans="1:13" ht="42.75" customHeight="1" thickBot="1" x14ac:dyDescent="0.4">
      <c r="A15" s="23" t="s">
        <v>66</v>
      </c>
      <c r="B15" s="32"/>
      <c r="C15" s="49">
        <v>450</v>
      </c>
      <c r="D15" s="50">
        <v>0</v>
      </c>
      <c r="E15" s="52">
        <v>150</v>
      </c>
      <c r="F15" s="51">
        <f>SUM(C15:E15)</f>
        <v>600</v>
      </c>
      <c r="G15" s="52">
        <f>(F15/30)</f>
        <v>20</v>
      </c>
      <c r="H15" s="53">
        <f>IF(GRANTEDDAYS=" ",0,ROUND(GRANTEDMONTHS*F15+EXTRADAYS*G15,0))</f>
        <v>3600</v>
      </c>
      <c r="I15" s="54"/>
      <c r="J15" s="55">
        <v>309</v>
      </c>
      <c r="K15" s="56">
        <v>0</v>
      </c>
      <c r="L15" s="57"/>
      <c r="M15" s="58">
        <f>SUM(H15:K15)</f>
        <v>3909</v>
      </c>
    </row>
    <row r="16" spans="1:13" ht="18.5" x14ac:dyDescent="0.45">
      <c r="A16" s="6"/>
      <c r="B16" s="6"/>
      <c r="D16" s="31">
        <v>0</v>
      </c>
      <c r="E16" s="31">
        <v>0</v>
      </c>
      <c r="J16" s="29">
        <v>0</v>
      </c>
      <c r="K16" s="30">
        <v>0</v>
      </c>
    </row>
    <row r="17" spans="1:11" x14ac:dyDescent="0.35">
      <c r="B17"/>
      <c r="J17" s="30">
        <v>180</v>
      </c>
      <c r="K17" s="30">
        <v>320</v>
      </c>
    </row>
    <row r="18" spans="1:11" ht="15" thickBot="1" x14ac:dyDescent="0.4">
      <c r="B18"/>
      <c r="J18" s="30">
        <v>275</v>
      </c>
      <c r="K18" s="30">
        <v>410</v>
      </c>
    </row>
    <row r="19" spans="1:11" ht="18.5" x14ac:dyDescent="0.45">
      <c r="A19" s="44" t="s">
        <v>70</v>
      </c>
      <c r="B19" s="45"/>
      <c r="C19" s="45"/>
      <c r="D19" s="45"/>
      <c r="E19" s="45"/>
      <c r="F19" s="45"/>
      <c r="G19" s="45"/>
      <c r="H19" s="9"/>
      <c r="J19" s="30">
        <v>360</v>
      </c>
      <c r="K19" s="30">
        <v>610</v>
      </c>
    </row>
    <row r="20" spans="1:11" ht="18.5" x14ac:dyDescent="0.45">
      <c r="A20" s="46" t="s">
        <v>71</v>
      </c>
      <c r="B20" s="59"/>
      <c r="C20" s="59"/>
      <c r="D20" s="59"/>
      <c r="E20" s="59"/>
      <c r="F20" s="59"/>
      <c r="G20" s="59"/>
      <c r="H20" s="10"/>
      <c r="J20" s="30">
        <v>530</v>
      </c>
      <c r="K20" s="30"/>
    </row>
    <row r="21" spans="1:11" ht="18.5" x14ac:dyDescent="0.45">
      <c r="A21" s="39" t="s">
        <v>72</v>
      </c>
      <c r="B21" s="60"/>
      <c r="C21" s="60"/>
      <c r="D21" s="60"/>
      <c r="E21" s="60"/>
      <c r="F21" s="60"/>
      <c r="G21" s="60"/>
      <c r="H21" s="10"/>
      <c r="J21" s="30">
        <v>820</v>
      </c>
      <c r="K21" s="30"/>
    </row>
    <row r="22" spans="1:11" ht="21.75" customHeight="1" x14ac:dyDescent="0.45">
      <c r="A22" s="117" t="s">
        <v>73</v>
      </c>
      <c r="B22" s="118"/>
      <c r="C22" s="118"/>
      <c r="D22" s="118"/>
      <c r="E22" s="118"/>
      <c r="F22" s="118"/>
      <c r="G22" s="118"/>
      <c r="H22" s="119"/>
      <c r="J22" s="30">
        <v>1500</v>
      </c>
      <c r="K22" s="30"/>
    </row>
    <row r="23" spans="1:11" ht="18.5" x14ac:dyDescent="0.45">
      <c r="A23" s="122" t="s">
        <v>78</v>
      </c>
      <c r="B23" s="118"/>
      <c r="C23" s="118"/>
      <c r="D23" s="118"/>
      <c r="E23" s="118"/>
      <c r="F23" s="118"/>
      <c r="G23" s="118"/>
      <c r="H23" s="119"/>
      <c r="J23" s="41"/>
      <c r="K23" s="30"/>
    </row>
    <row r="24" spans="1:11" ht="37.5" customHeight="1" x14ac:dyDescent="0.35">
      <c r="A24" s="123" t="s">
        <v>85</v>
      </c>
      <c r="B24" s="124"/>
      <c r="C24" s="124"/>
      <c r="D24" s="124"/>
      <c r="E24" s="124"/>
      <c r="F24" s="124"/>
      <c r="G24" s="124"/>
      <c r="H24" s="125"/>
    </row>
    <row r="25" spans="1:11" ht="37.5" customHeight="1" x14ac:dyDescent="0.45">
      <c r="A25" s="122" t="s">
        <v>87</v>
      </c>
      <c r="B25" s="126"/>
      <c r="C25" s="126"/>
      <c r="D25" s="126"/>
      <c r="E25" s="126"/>
      <c r="F25" s="126"/>
      <c r="G25" s="126"/>
      <c r="H25" s="127"/>
    </row>
    <row r="26" spans="1:11" ht="24" customHeight="1" thickBot="1" x14ac:dyDescent="0.5">
      <c r="A26" s="108" t="s">
        <v>88</v>
      </c>
      <c r="B26" s="109"/>
      <c r="C26" s="109"/>
      <c r="D26" s="109"/>
      <c r="E26" s="109"/>
      <c r="F26" s="109"/>
      <c r="G26" s="109"/>
      <c r="H26" s="110"/>
    </row>
    <row r="32" spans="1:11" x14ac:dyDescent="0.35">
      <c r="H32" s="100"/>
    </row>
  </sheetData>
  <mergeCells count="11">
    <mergeCell ref="A26:H26"/>
    <mergeCell ref="A1:M1"/>
    <mergeCell ref="H5:J5"/>
    <mergeCell ref="M13:M14"/>
    <mergeCell ref="A22:H22"/>
    <mergeCell ref="J13:K13"/>
    <mergeCell ref="A23:H23"/>
    <mergeCell ref="A24:H24"/>
    <mergeCell ref="A25:H25"/>
    <mergeCell ref="C13:H13"/>
    <mergeCell ref="D4:G5"/>
  </mergeCells>
  <conditionalFormatting sqref="C9">
    <cfRule type="cellIs" dxfId="3" priority="3" operator="between">
      <formula>2</formula>
      <formula>12</formula>
    </cfRule>
    <cfRule type="cellIs" dxfId="2" priority="4" operator="lessThan">
      <formula>2</formula>
    </cfRule>
    <cfRule type="cellIs" dxfId="1" priority="5" operator="greaterThan">
      <formula>12</formula>
    </cfRule>
  </conditionalFormatting>
  <conditionalFormatting sqref="C15">
    <cfRule type="cellIs" dxfId="0" priority="1" operator="between">
      <formula>0</formula>
      <formula>700</formula>
    </cfRule>
  </conditionalFormatting>
  <dataValidations count="4">
    <dataValidation type="list" allowBlank="1" showInputMessage="1" showErrorMessage="1" sqref="D15" xr:uid="{5E8A4092-5ED3-4D27-8047-AC19957B5EE4}">
      <formula1>"0,250"</formula1>
    </dataValidation>
    <dataValidation type="list" allowBlank="1" showInputMessage="1" showErrorMessage="1" sqref="J15" xr:uid="{54275DC8-156A-47FC-9ACC-6AABEB934E7B}">
      <formula1>"0,28,211,309,395,580,1188,1735"</formula1>
    </dataValidation>
    <dataValidation type="list" allowBlank="1" showInputMessage="1" showErrorMessage="1" sqref="K15" xr:uid="{EC2746CB-C1B5-4A17-AFF0-12065FC90E95}">
      <formula1>"0,56,285,417,535,785,1188,1735"</formula1>
    </dataValidation>
    <dataValidation type="list" allowBlank="1" showInputMessage="1" showErrorMessage="1" sqref="C15" xr:uid="{58CC3923-4B81-4AF7-A02A-D879CC07C9CA}">
      <formula1>"450,400"</formula1>
    </dataValidation>
  </dataValidation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54"/>
  <sheetViews>
    <sheetView topLeftCell="A7" workbookViewId="0">
      <selection activeCell="F10" sqref="F10"/>
    </sheetView>
  </sheetViews>
  <sheetFormatPr baseColWidth="10" defaultColWidth="9.1796875" defaultRowHeight="14.5" x14ac:dyDescent="0.35"/>
  <cols>
    <col min="1" max="1" width="13.54296875" customWidth="1"/>
    <col min="2" max="2" width="12.453125" customWidth="1"/>
    <col min="3" max="3" width="11.453125" customWidth="1"/>
    <col min="4" max="4" width="10.26953125" customWidth="1"/>
    <col min="5" max="5" width="14.1796875" customWidth="1"/>
    <col min="6" max="6" width="11.26953125" customWidth="1"/>
  </cols>
  <sheetData>
    <row r="1" spans="1:17" x14ac:dyDescent="0.35">
      <c r="A1" t="s">
        <v>0</v>
      </c>
      <c r="B1" t="s">
        <v>1</v>
      </c>
      <c r="C1" t="s">
        <v>2</v>
      </c>
      <c r="D1" t="s">
        <v>3</v>
      </c>
      <c r="E1" t="s">
        <v>4</v>
      </c>
      <c r="F1" t="s">
        <v>5</v>
      </c>
      <c r="P1" t="e">
        <f>VLOOKUP('Mobilité longue - étudiant'!D15,$A$3:$B$54,2,FALSE)</f>
        <v>#N/A</v>
      </c>
      <c r="Q1" t="e">
        <f>VLOOKUP('Mobilité longue - étudiant'!E15,$E$3:$F$54,2,FALSE)</f>
        <v>#N/A</v>
      </c>
    </row>
    <row r="2" spans="1:17" x14ac:dyDescent="0.35">
      <c r="A2" t="s">
        <v>6</v>
      </c>
      <c r="E2" t="s">
        <v>6</v>
      </c>
    </row>
    <row r="3" spans="1:17" x14ac:dyDescent="0.35">
      <c r="A3" t="s">
        <v>7</v>
      </c>
      <c r="B3">
        <v>540</v>
      </c>
      <c r="C3">
        <v>360</v>
      </c>
      <c r="D3">
        <v>410</v>
      </c>
      <c r="E3" t="s">
        <v>7</v>
      </c>
      <c r="F3">
        <v>690</v>
      </c>
    </row>
    <row r="4" spans="1:17" x14ac:dyDescent="0.35">
      <c r="A4" t="s">
        <v>8</v>
      </c>
      <c r="B4">
        <v>490</v>
      </c>
      <c r="C4">
        <v>360</v>
      </c>
      <c r="D4">
        <v>410</v>
      </c>
      <c r="E4" t="s">
        <v>8</v>
      </c>
      <c r="F4">
        <v>640</v>
      </c>
    </row>
    <row r="5" spans="1:17" x14ac:dyDescent="0.35">
      <c r="A5" t="s">
        <v>9</v>
      </c>
      <c r="B5">
        <v>490</v>
      </c>
      <c r="C5">
        <v>360</v>
      </c>
      <c r="D5">
        <v>410</v>
      </c>
      <c r="E5" t="s">
        <v>9</v>
      </c>
      <c r="F5">
        <v>640</v>
      </c>
    </row>
    <row r="6" spans="1:17" x14ac:dyDescent="0.35">
      <c r="A6" t="s">
        <v>10</v>
      </c>
      <c r="B6">
        <v>490</v>
      </c>
      <c r="C6">
        <v>530</v>
      </c>
      <c r="D6">
        <v>610</v>
      </c>
      <c r="E6" t="s">
        <v>10</v>
      </c>
      <c r="F6">
        <v>640</v>
      </c>
    </row>
    <row r="7" spans="1:17" x14ac:dyDescent="0.35">
      <c r="A7" t="s">
        <v>11</v>
      </c>
      <c r="B7">
        <v>490</v>
      </c>
      <c r="C7">
        <v>530</v>
      </c>
      <c r="D7">
        <v>610</v>
      </c>
      <c r="E7" t="s">
        <v>11</v>
      </c>
      <c r="F7">
        <v>640</v>
      </c>
    </row>
    <row r="8" spans="1:17" x14ac:dyDescent="0.35">
      <c r="A8" t="s">
        <v>12</v>
      </c>
      <c r="B8">
        <v>540</v>
      </c>
      <c r="C8">
        <v>360</v>
      </c>
      <c r="D8">
        <v>410</v>
      </c>
      <c r="E8" t="s">
        <v>13</v>
      </c>
      <c r="F8">
        <v>690</v>
      </c>
    </row>
    <row r="9" spans="1:17" x14ac:dyDescent="0.35">
      <c r="A9" t="s">
        <v>13</v>
      </c>
      <c r="B9">
        <v>540</v>
      </c>
      <c r="C9">
        <v>275</v>
      </c>
      <c r="D9">
        <v>410</v>
      </c>
      <c r="E9" t="s">
        <v>12</v>
      </c>
      <c r="F9">
        <v>690</v>
      </c>
    </row>
    <row r="10" spans="1:17" x14ac:dyDescent="0.35">
      <c r="A10" s="5" t="s">
        <v>14</v>
      </c>
      <c r="B10">
        <v>490</v>
      </c>
      <c r="C10">
        <v>275</v>
      </c>
      <c r="D10">
        <v>320</v>
      </c>
      <c r="E10" s="5" t="s">
        <v>14</v>
      </c>
      <c r="F10">
        <v>640</v>
      </c>
    </row>
    <row r="11" spans="1:17" x14ac:dyDescent="0.35">
      <c r="A11" t="s">
        <v>15</v>
      </c>
      <c r="B11">
        <v>540</v>
      </c>
      <c r="C11">
        <v>530</v>
      </c>
      <c r="D11">
        <v>610</v>
      </c>
      <c r="E11" t="s">
        <v>15</v>
      </c>
      <c r="F11">
        <v>690</v>
      </c>
    </row>
    <row r="12" spans="1:17" x14ac:dyDescent="0.35">
      <c r="A12" t="s">
        <v>16</v>
      </c>
      <c r="B12">
        <v>490</v>
      </c>
      <c r="C12">
        <v>360</v>
      </c>
      <c r="D12">
        <v>410</v>
      </c>
      <c r="E12" t="s">
        <v>16</v>
      </c>
      <c r="F12">
        <v>640</v>
      </c>
    </row>
    <row r="13" spans="1:17" x14ac:dyDescent="0.35">
      <c r="A13" t="s">
        <v>17</v>
      </c>
      <c r="B13">
        <v>490</v>
      </c>
      <c r="C13">
        <v>360</v>
      </c>
      <c r="D13">
        <v>410</v>
      </c>
      <c r="E13" t="s">
        <v>17</v>
      </c>
      <c r="F13">
        <v>640</v>
      </c>
    </row>
    <row r="14" spans="1:17" x14ac:dyDescent="0.35">
      <c r="A14" t="s">
        <v>18</v>
      </c>
      <c r="B14">
        <v>490</v>
      </c>
      <c r="C14">
        <v>530</v>
      </c>
      <c r="D14">
        <v>820</v>
      </c>
      <c r="E14" t="s">
        <v>18</v>
      </c>
      <c r="F14">
        <v>640</v>
      </c>
    </row>
    <row r="15" spans="1:17" x14ac:dyDescent="0.35">
      <c r="A15" t="s">
        <v>19</v>
      </c>
      <c r="B15">
        <v>490</v>
      </c>
      <c r="C15">
        <v>820</v>
      </c>
      <c r="D15">
        <v>820</v>
      </c>
      <c r="E15" t="s">
        <v>19</v>
      </c>
      <c r="F15">
        <v>640</v>
      </c>
    </row>
    <row r="16" spans="1:17" x14ac:dyDescent="0.35">
      <c r="A16" t="s">
        <v>20</v>
      </c>
      <c r="B16">
        <v>490</v>
      </c>
      <c r="C16">
        <v>530</v>
      </c>
      <c r="D16">
        <v>610</v>
      </c>
      <c r="E16" t="s">
        <v>20</v>
      </c>
      <c r="F16">
        <v>640</v>
      </c>
    </row>
    <row r="17" spans="1:6" x14ac:dyDescent="0.35">
      <c r="A17" t="s">
        <v>21</v>
      </c>
      <c r="B17">
        <v>490</v>
      </c>
      <c r="C17">
        <v>360</v>
      </c>
      <c r="D17">
        <v>410</v>
      </c>
      <c r="E17" t="s">
        <v>21</v>
      </c>
      <c r="F17">
        <v>640</v>
      </c>
    </row>
    <row r="18" spans="1:6" x14ac:dyDescent="0.35">
      <c r="A18" t="s">
        <v>22</v>
      </c>
      <c r="B18">
        <v>540</v>
      </c>
      <c r="C18">
        <v>360</v>
      </c>
      <c r="D18">
        <v>410</v>
      </c>
      <c r="E18" t="s">
        <v>22</v>
      </c>
      <c r="F18">
        <v>690</v>
      </c>
    </row>
    <row r="19" spans="1:6" x14ac:dyDescent="0.35">
      <c r="A19" t="s">
        <v>23</v>
      </c>
      <c r="B19">
        <v>490</v>
      </c>
      <c r="C19">
        <v>360</v>
      </c>
      <c r="D19">
        <v>410</v>
      </c>
      <c r="E19" t="s">
        <v>23</v>
      </c>
      <c r="F19">
        <v>640</v>
      </c>
    </row>
    <row r="20" spans="1:6" x14ac:dyDescent="0.35">
      <c r="A20" t="s">
        <v>24</v>
      </c>
      <c r="B20">
        <v>490</v>
      </c>
      <c r="C20">
        <v>530</v>
      </c>
      <c r="D20">
        <v>610</v>
      </c>
      <c r="E20" t="s">
        <v>24</v>
      </c>
      <c r="F20">
        <v>640</v>
      </c>
    </row>
    <row r="21" spans="1:6" x14ac:dyDescent="0.35">
      <c r="A21" s="5" t="s">
        <v>25</v>
      </c>
      <c r="B21">
        <v>490</v>
      </c>
      <c r="C21">
        <v>820</v>
      </c>
      <c r="D21">
        <v>820</v>
      </c>
      <c r="E21" s="5" t="s">
        <v>25</v>
      </c>
      <c r="F21">
        <v>640</v>
      </c>
    </row>
    <row r="22" spans="1:6" x14ac:dyDescent="0.35">
      <c r="A22" t="s">
        <v>26</v>
      </c>
      <c r="B22">
        <v>490</v>
      </c>
      <c r="C22">
        <v>360</v>
      </c>
      <c r="D22">
        <v>410</v>
      </c>
      <c r="E22" t="s">
        <v>26</v>
      </c>
      <c r="F22">
        <v>640</v>
      </c>
    </row>
    <row r="23" spans="1:6" x14ac:dyDescent="0.35">
      <c r="A23" t="s">
        <v>27</v>
      </c>
      <c r="B23">
        <v>540</v>
      </c>
      <c r="C23">
        <v>360</v>
      </c>
      <c r="D23">
        <v>410</v>
      </c>
      <c r="E23" t="s">
        <v>27</v>
      </c>
      <c r="F23">
        <v>690</v>
      </c>
    </row>
    <row r="24" spans="1:6" x14ac:dyDescent="0.35">
      <c r="A24" t="s">
        <v>28</v>
      </c>
      <c r="B24">
        <v>490</v>
      </c>
      <c r="C24">
        <v>360</v>
      </c>
      <c r="D24">
        <v>410</v>
      </c>
      <c r="E24" t="s">
        <v>28</v>
      </c>
      <c r="F24">
        <v>640</v>
      </c>
    </row>
    <row r="25" spans="1:6" x14ac:dyDescent="0.35">
      <c r="A25" t="s">
        <v>29</v>
      </c>
      <c r="B25">
        <v>540</v>
      </c>
      <c r="C25">
        <v>360</v>
      </c>
      <c r="D25">
        <v>410</v>
      </c>
      <c r="E25" t="s">
        <v>29</v>
      </c>
      <c r="F25">
        <v>690</v>
      </c>
    </row>
    <row r="26" spans="1:6" x14ac:dyDescent="0.35">
      <c r="A26" t="s">
        <v>30</v>
      </c>
      <c r="B26">
        <v>490</v>
      </c>
      <c r="C26">
        <v>820</v>
      </c>
      <c r="D26">
        <v>820</v>
      </c>
      <c r="E26" t="s">
        <v>30</v>
      </c>
      <c r="F26">
        <v>640</v>
      </c>
    </row>
    <row r="27" spans="1:6" x14ac:dyDescent="0.35">
      <c r="A27" t="s">
        <v>31</v>
      </c>
      <c r="B27">
        <v>540</v>
      </c>
      <c r="C27">
        <v>360</v>
      </c>
      <c r="D27">
        <v>410</v>
      </c>
      <c r="E27" t="s">
        <v>31</v>
      </c>
      <c r="F27">
        <v>690</v>
      </c>
    </row>
    <row r="28" spans="1:6" x14ac:dyDescent="0.35">
      <c r="A28" t="s">
        <v>32</v>
      </c>
      <c r="B28">
        <v>490</v>
      </c>
      <c r="C28">
        <v>360</v>
      </c>
      <c r="D28">
        <v>410</v>
      </c>
      <c r="E28" t="s">
        <v>32</v>
      </c>
      <c r="F28">
        <v>640</v>
      </c>
    </row>
    <row r="29" spans="1:6" x14ac:dyDescent="0.35">
      <c r="A29" t="s">
        <v>33</v>
      </c>
      <c r="B29">
        <v>490</v>
      </c>
      <c r="C29">
        <v>530</v>
      </c>
      <c r="D29">
        <v>610</v>
      </c>
      <c r="E29" t="s">
        <v>33</v>
      </c>
      <c r="F29">
        <v>640</v>
      </c>
    </row>
    <row r="30" spans="1:6" x14ac:dyDescent="0.35">
      <c r="A30" t="s">
        <v>34</v>
      </c>
      <c r="B30">
        <v>540</v>
      </c>
      <c r="C30">
        <v>360</v>
      </c>
      <c r="D30">
        <v>410</v>
      </c>
      <c r="E30" t="s">
        <v>34</v>
      </c>
      <c r="F30">
        <v>690</v>
      </c>
    </row>
    <row r="31" spans="1:6" x14ac:dyDescent="0.35">
      <c r="A31" t="s">
        <v>35</v>
      </c>
      <c r="B31">
        <v>540</v>
      </c>
      <c r="C31">
        <v>275</v>
      </c>
      <c r="D31">
        <v>320</v>
      </c>
      <c r="E31" t="s">
        <v>35</v>
      </c>
      <c r="F31">
        <v>690</v>
      </c>
    </row>
    <row r="32" spans="1:6" x14ac:dyDescent="0.35">
      <c r="A32" s="5" t="s">
        <v>36</v>
      </c>
      <c r="B32">
        <v>700</v>
      </c>
      <c r="C32">
        <v>1500</v>
      </c>
      <c r="D32">
        <v>1500</v>
      </c>
      <c r="E32" s="5" t="s">
        <v>36</v>
      </c>
      <c r="F32">
        <v>700</v>
      </c>
    </row>
    <row r="33" spans="1:6" x14ac:dyDescent="0.35">
      <c r="A33" s="5" t="s">
        <v>37</v>
      </c>
      <c r="B33">
        <v>700</v>
      </c>
      <c r="C33">
        <v>360</v>
      </c>
      <c r="D33">
        <v>410</v>
      </c>
      <c r="E33" s="5" t="s">
        <v>37</v>
      </c>
      <c r="F33">
        <v>700</v>
      </c>
    </row>
    <row r="34" spans="1:6" x14ac:dyDescent="0.35">
      <c r="A34" s="5" t="s">
        <v>38</v>
      </c>
      <c r="B34">
        <v>700</v>
      </c>
      <c r="C34">
        <v>530</v>
      </c>
      <c r="D34">
        <v>610</v>
      </c>
      <c r="E34" s="5" t="s">
        <v>38</v>
      </c>
      <c r="F34">
        <v>700</v>
      </c>
    </row>
    <row r="35" spans="1:6" x14ac:dyDescent="0.35">
      <c r="A35" s="5" t="s">
        <v>39</v>
      </c>
      <c r="B35">
        <v>700</v>
      </c>
      <c r="C35">
        <v>820</v>
      </c>
      <c r="D35">
        <v>820</v>
      </c>
      <c r="E35" s="5" t="s">
        <v>39</v>
      </c>
      <c r="F35">
        <v>700</v>
      </c>
    </row>
    <row r="36" spans="1:6" x14ac:dyDescent="0.35">
      <c r="A36" t="s">
        <v>40</v>
      </c>
      <c r="B36">
        <v>490</v>
      </c>
      <c r="C36">
        <v>360</v>
      </c>
      <c r="D36">
        <v>410</v>
      </c>
      <c r="E36" t="s">
        <v>40</v>
      </c>
      <c r="F36">
        <v>640</v>
      </c>
    </row>
    <row r="37" spans="1:6" x14ac:dyDescent="0.35">
      <c r="A37" t="s">
        <v>41</v>
      </c>
      <c r="B37">
        <v>490</v>
      </c>
      <c r="C37">
        <v>530</v>
      </c>
      <c r="D37">
        <v>410</v>
      </c>
      <c r="E37" t="s">
        <v>41</v>
      </c>
      <c r="F37">
        <v>640</v>
      </c>
    </row>
    <row r="38" spans="1:6" x14ac:dyDescent="0.35">
      <c r="A38" t="s">
        <v>42</v>
      </c>
      <c r="B38">
        <v>490</v>
      </c>
      <c r="C38">
        <v>530</v>
      </c>
      <c r="D38">
        <v>610</v>
      </c>
      <c r="E38" t="s">
        <v>42</v>
      </c>
      <c r="F38">
        <v>640</v>
      </c>
    </row>
    <row r="39" spans="1:6" x14ac:dyDescent="0.35">
      <c r="A39" t="s">
        <v>43</v>
      </c>
      <c r="B39">
        <v>490</v>
      </c>
      <c r="C39">
        <v>530</v>
      </c>
      <c r="D39">
        <v>610</v>
      </c>
      <c r="E39" t="s">
        <v>43</v>
      </c>
      <c r="F39">
        <v>640</v>
      </c>
    </row>
    <row r="40" spans="1:6" x14ac:dyDescent="0.35">
      <c r="A40" t="s">
        <v>44</v>
      </c>
      <c r="B40">
        <v>540</v>
      </c>
      <c r="C40">
        <v>530</v>
      </c>
      <c r="D40">
        <v>610</v>
      </c>
      <c r="E40" t="s">
        <v>44</v>
      </c>
      <c r="F40">
        <v>690</v>
      </c>
    </row>
    <row r="41" spans="1:6" x14ac:dyDescent="0.35">
      <c r="A41" t="s">
        <v>45</v>
      </c>
      <c r="B41">
        <v>490</v>
      </c>
      <c r="C41">
        <v>530</v>
      </c>
      <c r="D41">
        <v>610</v>
      </c>
      <c r="E41" t="s">
        <v>45</v>
      </c>
      <c r="F41">
        <v>640</v>
      </c>
    </row>
    <row r="42" spans="1:6" x14ac:dyDescent="0.35">
      <c r="A42" t="s">
        <v>46</v>
      </c>
      <c r="B42">
        <v>490</v>
      </c>
      <c r="C42">
        <v>360</v>
      </c>
      <c r="D42">
        <v>440</v>
      </c>
      <c r="E42" t="s">
        <v>46</v>
      </c>
      <c r="F42">
        <v>640</v>
      </c>
    </row>
    <row r="43" spans="1:6" x14ac:dyDescent="0.35">
      <c r="A43" t="s">
        <v>47</v>
      </c>
      <c r="B43">
        <v>490</v>
      </c>
      <c r="C43">
        <v>530</v>
      </c>
      <c r="D43">
        <v>610</v>
      </c>
      <c r="E43" t="s">
        <v>47</v>
      </c>
      <c r="F43">
        <v>640</v>
      </c>
    </row>
    <row r="44" spans="1:6" x14ac:dyDescent="0.35">
      <c r="A44" t="s">
        <v>48</v>
      </c>
      <c r="B44">
        <v>490</v>
      </c>
      <c r="C44">
        <v>360</v>
      </c>
      <c r="D44">
        <v>440</v>
      </c>
      <c r="E44" t="s">
        <v>48</v>
      </c>
      <c r="F44">
        <v>640</v>
      </c>
    </row>
    <row r="45" spans="1:6" x14ac:dyDescent="0.35">
      <c r="A45" t="s">
        <v>49</v>
      </c>
      <c r="B45">
        <v>490</v>
      </c>
      <c r="C45">
        <v>530</v>
      </c>
      <c r="D45">
        <v>610</v>
      </c>
      <c r="E45" t="s">
        <v>49</v>
      </c>
      <c r="F45">
        <v>640</v>
      </c>
    </row>
    <row r="46" spans="1:6" x14ac:dyDescent="0.35">
      <c r="A46" t="s">
        <v>50</v>
      </c>
      <c r="B46">
        <v>490</v>
      </c>
      <c r="C46">
        <v>360</v>
      </c>
      <c r="D46">
        <v>410</v>
      </c>
      <c r="E46" t="s">
        <v>50</v>
      </c>
      <c r="F46">
        <v>640</v>
      </c>
    </row>
    <row r="47" spans="1:6" x14ac:dyDescent="0.35">
      <c r="A47" t="s">
        <v>51</v>
      </c>
      <c r="B47">
        <v>490</v>
      </c>
      <c r="C47">
        <v>530</v>
      </c>
      <c r="D47">
        <v>610</v>
      </c>
      <c r="E47" t="s">
        <v>51</v>
      </c>
      <c r="F47">
        <v>640</v>
      </c>
    </row>
    <row r="48" spans="1:6" x14ac:dyDescent="0.35">
      <c r="A48" s="5" t="s">
        <v>52</v>
      </c>
      <c r="B48">
        <v>540</v>
      </c>
      <c r="C48">
        <v>360</v>
      </c>
      <c r="D48">
        <v>410</v>
      </c>
      <c r="E48" s="5" t="s">
        <v>52</v>
      </c>
      <c r="F48">
        <v>690</v>
      </c>
    </row>
    <row r="49" spans="1:6" x14ac:dyDescent="0.35">
      <c r="A49" s="5" t="s">
        <v>53</v>
      </c>
      <c r="B49">
        <v>540</v>
      </c>
      <c r="C49">
        <v>275</v>
      </c>
      <c r="D49">
        <v>320</v>
      </c>
      <c r="E49" s="5" t="s">
        <v>53</v>
      </c>
      <c r="F49">
        <v>690</v>
      </c>
    </row>
    <row r="50" spans="1:6" x14ac:dyDescent="0.35">
      <c r="A50" t="s">
        <v>54</v>
      </c>
      <c r="B50">
        <v>490</v>
      </c>
      <c r="C50">
        <v>360</v>
      </c>
      <c r="D50">
        <v>410</v>
      </c>
      <c r="E50" t="s">
        <v>54</v>
      </c>
      <c r="F50">
        <v>640</v>
      </c>
    </row>
    <row r="51" spans="1:6" x14ac:dyDescent="0.35">
      <c r="A51" s="5" t="s">
        <v>55</v>
      </c>
      <c r="B51">
        <v>490</v>
      </c>
      <c r="C51">
        <v>360</v>
      </c>
      <c r="D51">
        <v>410</v>
      </c>
      <c r="E51" s="5" t="s">
        <v>55</v>
      </c>
      <c r="F51">
        <v>640</v>
      </c>
    </row>
    <row r="52" spans="1:6" x14ac:dyDescent="0.35">
      <c r="A52" s="5" t="s">
        <v>56</v>
      </c>
      <c r="B52">
        <v>490</v>
      </c>
      <c r="C52">
        <v>360</v>
      </c>
      <c r="D52">
        <v>410</v>
      </c>
      <c r="E52" s="5" t="s">
        <v>56</v>
      </c>
      <c r="F52">
        <v>640</v>
      </c>
    </row>
    <row r="53" spans="1:6" x14ac:dyDescent="0.35">
      <c r="A53" t="s">
        <v>57</v>
      </c>
      <c r="B53">
        <v>490</v>
      </c>
      <c r="C53">
        <v>820</v>
      </c>
      <c r="D53">
        <v>820</v>
      </c>
      <c r="E53" t="s">
        <v>57</v>
      </c>
      <c r="F53">
        <v>640</v>
      </c>
    </row>
    <row r="54" spans="1:6" x14ac:dyDescent="0.35">
      <c r="A54" t="s">
        <v>58</v>
      </c>
      <c r="B54">
        <v>540</v>
      </c>
      <c r="C54">
        <v>360</v>
      </c>
      <c r="D54">
        <v>410</v>
      </c>
      <c r="E54" t="s">
        <v>58</v>
      </c>
      <c r="F54">
        <v>690</v>
      </c>
    </row>
  </sheetData>
  <autoFilter ref="A1:F1" xr:uid="{00000000-0009-0000-0000-000002000000}">
    <sortState xmlns:xlrd2="http://schemas.microsoft.com/office/spreadsheetml/2017/richdata2" ref="A2:F54">
      <sortCondition ref="A1"/>
    </sortState>
  </autoFilter>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87E4EC354ADFB40AC5D4FC129E379BA" ma:contentTypeVersion="13" ma:contentTypeDescription="Create a new document." ma:contentTypeScope="" ma:versionID="5846c6639756d281e29bf57d96e97fa5">
  <xsd:schema xmlns:xsd="http://www.w3.org/2001/XMLSchema" xmlns:xs="http://www.w3.org/2001/XMLSchema" xmlns:p="http://schemas.microsoft.com/office/2006/metadata/properties" xmlns:ns2="541a8a8b-b856-4d35-a5c7-7f2c0ec3d499" xmlns:ns3="e0757b53-df10-4b98-9811-094c4c3e23a8" targetNamespace="http://schemas.microsoft.com/office/2006/metadata/properties" ma:root="true" ma:fieldsID="1dc63e78d5ae24a2d5455ab5e9aedaf6" ns2:_="" ns3:_="">
    <xsd:import namespace="541a8a8b-b856-4d35-a5c7-7f2c0ec3d499"/>
    <xsd:import namespace="e0757b53-df10-4b98-9811-094c4c3e23a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1a8a8b-b856-4d35-a5c7-7f2c0ec3d4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0757b53-df10-4b98-9811-094c4c3e23a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392E74B-F2C1-4437-AADE-AEE8D28EFCDE}">
  <ds:schemaRefs>
    <ds:schemaRef ds:uri="http://schemas.microsoft.com/sharepoint/v3/contenttype/forms"/>
  </ds:schemaRefs>
</ds:datastoreItem>
</file>

<file path=customXml/itemProps2.xml><?xml version="1.0" encoding="utf-8"?>
<ds:datastoreItem xmlns:ds="http://schemas.openxmlformats.org/officeDocument/2006/customXml" ds:itemID="{FCA7BAFB-EEF2-46CE-8DA5-5B2C86F6E3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1a8a8b-b856-4d35-a5c7-7f2c0ec3d499"/>
    <ds:schemaRef ds:uri="e0757b53-df10-4b98-9811-094c4c3e23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65DEFCF-C4F7-4DDF-BA9D-83B8B2B4FC92}">
  <ds:schemaRefs>
    <ds:schemaRef ds:uri="http://purl.org/dc/elements/1.1/"/>
    <ds:schemaRef ds:uri="http://schemas.microsoft.com/office/2006/documentManagement/types"/>
    <ds:schemaRef ds:uri="http://schemas.microsoft.com/office/2006/metadata/properties"/>
    <ds:schemaRef ds:uri="e0757b53-df10-4b98-9811-094c4c3e23a8"/>
    <ds:schemaRef ds:uri="http://schemas.openxmlformats.org/package/2006/metadata/core-properties"/>
    <ds:schemaRef ds:uri="http://www.w3.org/XML/1998/namespace"/>
    <ds:schemaRef ds:uri="541a8a8b-b856-4d35-a5c7-7f2c0ec3d499"/>
    <ds:schemaRef ds:uri="http://schemas.microsoft.com/office/infopath/2007/PartnerControl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6</vt:i4>
      </vt:variant>
    </vt:vector>
  </HeadingPairs>
  <TitlesOfParts>
    <vt:vector size="11" baseType="lpstr">
      <vt:lpstr>Info - Inclusion</vt:lpstr>
      <vt:lpstr>Frais de voyage</vt:lpstr>
      <vt:lpstr>Réf des Groups</vt:lpstr>
      <vt:lpstr>Mobilité longue - étudiant</vt:lpstr>
      <vt:lpstr>Long Term List</vt:lpstr>
      <vt:lpstr>ENDDATE</vt:lpstr>
      <vt:lpstr>EXTRADAYS</vt:lpstr>
      <vt:lpstr>GRANTEDDAYS</vt:lpstr>
      <vt:lpstr>GRANTEDEXTRADAYS</vt:lpstr>
      <vt:lpstr>GRANTEDMONTHS</vt:lpstr>
      <vt:lpstr>STARTDATE</vt:lpstr>
    </vt:vector>
  </TitlesOfParts>
  <Manager/>
  <Company>European Commission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FINSEN Svava Berglind (EAC)</dc:creator>
  <cp:keywords/>
  <dc:description/>
  <cp:lastModifiedBy>yin</cp:lastModifiedBy>
  <cp:revision/>
  <dcterms:created xsi:type="dcterms:W3CDTF">2021-09-17T12:54:45Z</dcterms:created>
  <dcterms:modified xsi:type="dcterms:W3CDTF">2025-09-04T09:59:28Z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0x010100087E4EC354ADFB40AC5D4FC129E379BA</vt:lpwstr>
  </property>
</Properties>
</file>